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iuchi118\Desktop\【経営比較分析表】2018_023230_47_1718\"/>
    </mc:Choice>
  </mc:AlternateContent>
  <workbookProtection workbookAlgorithmName="SHA-512" workbookHashValue="XyqA0vQn/d5TRHNQgkBrKc0QgzoCcr/EWkEAEZ5KzHB809Fbj4VSAY8O3gPuHkykTaPWK1RKLJajp5GnxrthQA==" workbookSaltValue="ViedDinIKQEW3xJLs19VQ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<sst xmlns="http://schemas.openxmlformats.org/spreadsheetml/2006/main" count="228" uniqueCount="116">
  <si>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</si>
  <si>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</si>
  <si>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</si>
  <si>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</si>
  <si>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</si>
  <si>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</si>
  <si>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</si>
  <si>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</si>
  <si>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</si>
  <si>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</si>
  <si>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</si>
  <si>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</si>
  <si>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</si>
  <si>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</si>
  <si>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</si>
  <si>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</si>
  <si>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</si>
  <si>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</si>
  <si>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</si>
  <si>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</si>
  <si>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</si>
  <si>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</si>
  <si>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</si>
  <si>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</si>
  <si>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</si>
  <si>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</si>
  <si>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</si>
  <si>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</si>
  <si>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</si>
  <si>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</si>
  <si>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</si>
  <si>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</si>
  <si>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</si>
  <si>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</si>
  <si>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</si>
  <si>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</si>
  <si>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</si>
  <si>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</si>
  <si>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</si>
  <si>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</si>
  <si>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</si>
  <si>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</si>
  <si>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</si>
  <si>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</si>
  <si>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</si>
  <si>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</si>
  <si>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</si>
  <si>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</si>
  <si>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</si>
  <si>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</si>
  <si>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</si>
  <si>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</si>
  <si>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</si>
  <si>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</si>
  <si>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</si>
  <si>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</si>
  <si>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</si>
  <si>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</si>
  <si>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</si>
  <si>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</si>
  <si>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</si>
  <si>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</si>
  <si>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</si>
  <si>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</si>
  <si>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</si>
  <si>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</si>
  <si>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</si>
  <si>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</si>
  <si>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</si>
  <si>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</si>
  <si>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</si>
  <si>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</si>
  <si>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</si>
  <si>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</si>
  <si>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</si>
  <si>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</si>
  <si>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</si>
  <si>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</si>
  <si>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</si>
  <si>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</si>
  <si>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</si>
  <si>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</si>
  <si>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</si>
  <si>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</si>
  <si>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</si>
  <si>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</si>
  <si>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</si>
  <si>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</si>
  <si>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</si>
  <si>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</si>
  <si>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</si>
  <si>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</si>
  <si>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</si>
  <si>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</si>
  <si>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</si>
  <si>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</si>
  <si>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</si>
  <si>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</si>
  <si>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</si>
  <si>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</si>
  <si>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</si>
  <si>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</si>
  <si>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</si>
  <si>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</si>
  <si>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</si>
  <si>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</si>
  <si>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</si>
  <si>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</si>
  <si>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</si>
  <si>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</si>
  <si>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</si>
  <si>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</si>
  <si>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</si>
  <si>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 収益的収支比率が100％を切り、経費回復率が類似団体を大きく下回っている要因としては、汚水管理費用の増大による影響が大きい。　　　　　　　　　　　　　　　　　　２．水洗化率が43.79％と類似団体平均よりも低い状況にある。その理由として、北金ヶ沢・関地区の供用後間もないことや、人口減少、高齢化率の高さに影響を受けている。　　　　　　　　　　　　　　　　　　　　　　　３．地理的に散在する排水処理施設に多額の建設費を要したため、汚水処理原価は平均値と比較して高止まり傾向にある。　　　　　　　　　　　　　　４．今後の人口減少を背景に、経費回収率は依然として厳しい状況にある。　　　　　　　　　　　　　　　５．汚水処理原価は施設管理費及び資本費に対する元利償還金の増加による影響が大きい。</t>
    <rPh sb="3" eb="6">
      <t>シュウエキテキ</t>
    </rPh>
    <rPh sb="6" eb="8">
      <t>シュウシ</t>
    </rPh>
    <rPh sb="8" eb="10">
      <t>ヒリツ</t>
    </rPh>
    <rPh sb="16" eb="17">
      <t>キ</t>
    </rPh>
    <rPh sb="19" eb="21">
      <t>ケイヒ</t>
    </rPh>
    <rPh sb="21" eb="23">
      <t>カイフク</t>
    </rPh>
    <rPh sb="23" eb="24">
      <t>リツ</t>
    </rPh>
    <rPh sb="25" eb="27">
      <t>ルイジ</t>
    </rPh>
    <rPh sb="27" eb="29">
      <t>ダンタイ</t>
    </rPh>
    <rPh sb="30" eb="31">
      <t>オオ</t>
    </rPh>
    <rPh sb="33" eb="35">
      <t>シタマワ</t>
    </rPh>
    <rPh sb="39" eb="41">
      <t>ヨウイン</t>
    </rPh>
    <rPh sb="46" eb="48">
      <t>オスイ</t>
    </rPh>
    <rPh sb="48" eb="50">
      <t>カンリ</t>
    </rPh>
    <rPh sb="50" eb="52">
      <t>ヒヨウ</t>
    </rPh>
    <rPh sb="53" eb="55">
      <t>ゾウダイ</t>
    </rPh>
    <rPh sb="58" eb="60">
      <t>エイキョウ</t>
    </rPh>
    <rPh sb="61" eb="62">
      <t>オオ</t>
    </rPh>
    <rPh sb="85" eb="88">
      <t>スイセンカ</t>
    </rPh>
    <rPh sb="88" eb="89">
      <t>リツ</t>
    </rPh>
    <rPh sb="97" eb="99">
      <t>ルイジ</t>
    </rPh>
    <rPh sb="99" eb="101">
      <t>ダンタイ</t>
    </rPh>
    <rPh sb="101" eb="103">
      <t>ヘイキン</t>
    </rPh>
    <rPh sb="106" eb="107">
      <t>ヒク</t>
    </rPh>
    <rPh sb="108" eb="110">
      <t>ジョウキョウ</t>
    </rPh>
    <rPh sb="116" eb="118">
      <t>リユウ</t>
    </rPh>
    <rPh sb="122" eb="123">
      <t>キタ</t>
    </rPh>
    <rPh sb="123" eb="124">
      <t>カネ</t>
    </rPh>
    <rPh sb="125" eb="126">
      <t>サワ</t>
    </rPh>
    <rPh sb="127" eb="128">
      <t>セキ</t>
    </rPh>
    <rPh sb="128" eb="130">
      <t>チク</t>
    </rPh>
    <rPh sb="131" eb="133">
      <t>キョウヨウ</t>
    </rPh>
    <rPh sb="133" eb="134">
      <t>ゴ</t>
    </rPh>
    <rPh sb="134" eb="135">
      <t>マ</t>
    </rPh>
    <rPh sb="142" eb="144">
      <t>ジンコウ</t>
    </rPh>
    <rPh sb="144" eb="146">
      <t>ゲンショウ</t>
    </rPh>
    <rPh sb="147" eb="150">
      <t>コウレイカ</t>
    </rPh>
    <rPh sb="150" eb="151">
      <t>リツ</t>
    </rPh>
    <rPh sb="152" eb="153">
      <t>タカ</t>
    </rPh>
    <rPh sb="155" eb="157">
      <t>エイキョウ</t>
    </rPh>
    <rPh sb="158" eb="159">
      <t>ウ</t>
    </rPh>
    <rPh sb="189" eb="192">
      <t>チリテキ</t>
    </rPh>
    <rPh sb="193" eb="195">
      <t>サンザイ</t>
    </rPh>
    <rPh sb="197" eb="199">
      <t>ハイスイ</t>
    </rPh>
    <rPh sb="199" eb="201">
      <t>ショリ</t>
    </rPh>
    <rPh sb="201" eb="203">
      <t>シセツ</t>
    </rPh>
    <rPh sb="204" eb="206">
      <t>タガク</t>
    </rPh>
    <rPh sb="207" eb="210">
      <t>ケンセツヒ</t>
    </rPh>
    <rPh sb="211" eb="212">
      <t>ヨウ</t>
    </rPh>
    <rPh sb="217" eb="219">
      <t>オスイ</t>
    </rPh>
    <rPh sb="219" eb="221">
      <t>ショリ</t>
    </rPh>
    <rPh sb="221" eb="223">
      <t>ゲンカ</t>
    </rPh>
    <rPh sb="224" eb="227">
      <t>ヘイキンチ</t>
    </rPh>
    <rPh sb="228" eb="230">
      <t>ヒカク</t>
    </rPh>
    <rPh sb="232" eb="234">
      <t>タカド</t>
    </rPh>
    <rPh sb="236" eb="238">
      <t>ケイコウ</t>
    </rPh>
    <rPh sb="258" eb="260">
      <t>コンゴ</t>
    </rPh>
    <rPh sb="261" eb="263">
      <t>ジンコウ</t>
    </rPh>
    <rPh sb="263" eb="265">
      <t>ゲンショウ</t>
    </rPh>
    <rPh sb="266" eb="268">
      <t>ハイケイ</t>
    </rPh>
    <rPh sb="270" eb="272">
      <t>ケイヒ</t>
    </rPh>
    <rPh sb="272" eb="274">
      <t>カイシュウ</t>
    </rPh>
    <rPh sb="274" eb="275">
      <t>リツ</t>
    </rPh>
    <rPh sb="276" eb="278">
      <t>イゼン</t>
    </rPh>
    <rPh sb="281" eb="282">
      <t>キビ</t>
    </rPh>
    <rPh sb="284" eb="286">
      <t>ジョウキョウ</t>
    </rPh>
    <rPh sb="307" eb="309">
      <t>オスイ</t>
    </rPh>
    <rPh sb="309" eb="311">
      <t>ショリ</t>
    </rPh>
    <rPh sb="311" eb="313">
      <t>ゲンカ</t>
    </rPh>
    <rPh sb="314" eb="316">
      <t>シセツ</t>
    </rPh>
    <rPh sb="316" eb="319">
      <t>カンリヒ</t>
    </rPh>
    <rPh sb="319" eb="320">
      <t>オヨ</t>
    </rPh>
    <rPh sb="321" eb="323">
      <t>シホン</t>
    </rPh>
    <rPh sb="323" eb="324">
      <t>ヒ</t>
    </rPh>
    <rPh sb="325" eb="326">
      <t>タイ</t>
    </rPh>
    <rPh sb="328" eb="330">
      <t>ガンリ</t>
    </rPh>
    <rPh sb="330" eb="333">
      <t>ショウカンキン</t>
    </rPh>
    <rPh sb="334" eb="336">
      <t>ゾウカ</t>
    </rPh>
    <rPh sb="339" eb="341">
      <t>エイキョウ</t>
    </rPh>
    <rPh sb="342" eb="343">
      <t>オオ</t>
    </rPh>
    <phoneticPr fontId="4"/>
  </si>
  <si>
    <t>１．黒崎・大間越地区漁業集落排水施設は、管路及び処理施設の両者ともに供用後20年以上を経過している。小規模な故障や部品の交換費用は高額ではないが、年々修繕箇所が増え、その対応に苦慮している。また、管路自体の破損はまだ発生していないため、管渠改善率は0％である。処理施設は立地条件の都合上、日本海からの塩害により、屋根や扉等、腐食が目立ってきている。                                               　　　　　　　２．管路には多くのマンホールポンプが存在し、これらについても、多くのストック量となるため、機能保全計画による更新を図るべきであるが、現在のところ事後保全で対処するしかない状況にある。</t>
    <rPh sb="2" eb="4">
      <t>クロサキ</t>
    </rPh>
    <rPh sb="5" eb="8">
      <t>オオマゴシ</t>
    </rPh>
    <rPh sb="8" eb="10">
      <t>チク</t>
    </rPh>
    <rPh sb="10" eb="12">
      <t>ギョギョウ</t>
    </rPh>
    <rPh sb="12" eb="14">
      <t>シュウラク</t>
    </rPh>
    <rPh sb="14" eb="16">
      <t>ハイスイ</t>
    </rPh>
    <rPh sb="16" eb="18">
      <t>シセツ</t>
    </rPh>
    <rPh sb="20" eb="22">
      <t>カンロ</t>
    </rPh>
    <rPh sb="22" eb="23">
      <t>オヨ</t>
    </rPh>
    <rPh sb="24" eb="26">
      <t>ショリ</t>
    </rPh>
    <rPh sb="26" eb="28">
      <t>シセツ</t>
    </rPh>
    <rPh sb="29" eb="31">
      <t>リョウシャ</t>
    </rPh>
    <rPh sb="34" eb="36">
      <t>キョウヨウ</t>
    </rPh>
    <rPh sb="36" eb="37">
      <t>ゴ</t>
    </rPh>
    <rPh sb="39" eb="40">
      <t>ネン</t>
    </rPh>
    <rPh sb="40" eb="42">
      <t>イジョウ</t>
    </rPh>
    <rPh sb="43" eb="45">
      <t>ケイカ</t>
    </rPh>
    <rPh sb="50" eb="53">
      <t>ショウキボ</t>
    </rPh>
    <rPh sb="54" eb="56">
      <t>コショウ</t>
    </rPh>
    <rPh sb="57" eb="59">
      <t>ブヒン</t>
    </rPh>
    <rPh sb="60" eb="62">
      <t>コウカン</t>
    </rPh>
    <rPh sb="62" eb="64">
      <t>ヒヨウ</t>
    </rPh>
    <rPh sb="65" eb="67">
      <t>コウガク</t>
    </rPh>
    <rPh sb="73" eb="75">
      <t>ネンネン</t>
    </rPh>
    <rPh sb="75" eb="77">
      <t>シュウゼン</t>
    </rPh>
    <rPh sb="77" eb="79">
      <t>カショ</t>
    </rPh>
    <rPh sb="80" eb="81">
      <t>フ</t>
    </rPh>
    <rPh sb="85" eb="87">
      <t>タイオウ</t>
    </rPh>
    <rPh sb="88" eb="90">
      <t>クリョ</t>
    </rPh>
    <rPh sb="98" eb="100">
      <t>カンロ</t>
    </rPh>
    <rPh sb="100" eb="102">
      <t>ジタイ</t>
    </rPh>
    <rPh sb="103" eb="105">
      <t>ハソン</t>
    </rPh>
    <rPh sb="108" eb="110">
      <t>ハッセイ</t>
    </rPh>
    <rPh sb="118" eb="119">
      <t>カン</t>
    </rPh>
    <rPh sb="119" eb="120">
      <t>キョ</t>
    </rPh>
    <rPh sb="120" eb="122">
      <t>カイゼン</t>
    </rPh>
    <rPh sb="122" eb="123">
      <t>リツ</t>
    </rPh>
    <rPh sb="130" eb="132">
      <t>ショリ</t>
    </rPh>
    <rPh sb="132" eb="134">
      <t>シセツ</t>
    </rPh>
    <rPh sb="135" eb="137">
      <t>リッチ</t>
    </rPh>
    <rPh sb="137" eb="139">
      <t>ジョウケン</t>
    </rPh>
    <rPh sb="140" eb="143">
      <t>ツゴウジョウ</t>
    </rPh>
    <rPh sb="144" eb="145">
      <t>ヒ</t>
    </rPh>
    <rPh sb="145" eb="146">
      <t>ホン</t>
    </rPh>
    <rPh sb="146" eb="147">
      <t>ウミ</t>
    </rPh>
    <rPh sb="150" eb="152">
      <t>エンガイ</t>
    </rPh>
    <rPh sb="156" eb="158">
      <t>ヤネ</t>
    </rPh>
    <rPh sb="159" eb="160">
      <t>トビラ</t>
    </rPh>
    <rPh sb="160" eb="161">
      <t>ナド</t>
    </rPh>
    <rPh sb="162" eb="164">
      <t>フショク</t>
    </rPh>
    <rPh sb="165" eb="167">
      <t>メダ</t>
    </rPh>
    <rPh sb="230" eb="232">
      <t>カンロ</t>
    </rPh>
    <rPh sb="234" eb="235">
      <t>オオ</t>
    </rPh>
    <rPh sb="246" eb="248">
      <t>ソンザイ</t>
    </rPh>
    <rPh sb="259" eb="260">
      <t>オオ</t>
    </rPh>
    <rPh sb="266" eb="267">
      <t>リョウ</t>
    </rPh>
    <rPh sb="273" eb="275">
      <t>キノウ</t>
    </rPh>
    <rPh sb="275" eb="277">
      <t>ホゼン</t>
    </rPh>
    <rPh sb="277" eb="279">
      <t>ケイカク</t>
    </rPh>
    <rPh sb="282" eb="284">
      <t>コウシン</t>
    </rPh>
    <rPh sb="285" eb="286">
      <t>ハカ</t>
    </rPh>
    <rPh sb="294" eb="296">
      <t>ゲンザイ</t>
    </rPh>
    <rPh sb="300" eb="302">
      <t>ジゴ</t>
    </rPh>
    <rPh sb="302" eb="304">
      <t>ホゼン</t>
    </rPh>
    <rPh sb="305" eb="307">
      <t>タイショ</t>
    </rPh>
    <rPh sb="313" eb="315">
      <t>ジョウキョウ</t>
    </rPh>
    <phoneticPr fontId="4"/>
  </si>
  <si>
    <t>１．料金収入は、人口減少や高齢化に伴う使用量の減少による減収が懸念されるが、北金ヶ沢・関地区の整備拡大に伴う接続率の更なる向上に努める。また、北金ヶ沢地区漁業集落環境整備事業が完了すれは、元利償還金のピーク後徐々に減少していくが、施設の老朽化に伴う新たな費用の増加が見込まれる。                                                                                                                                             ２．令和2年度までにはすべての施設で機能保全計画を策定し、管路及び処理施設を計画的に改善していく。</t>
    <rPh sb="2" eb="4">
      <t>リョウキン</t>
    </rPh>
    <rPh sb="4" eb="6">
      <t>シュウニュウ</t>
    </rPh>
    <rPh sb="8" eb="10">
      <t>ジンコウ</t>
    </rPh>
    <rPh sb="10" eb="12">
      <t>ゲンショウ</t>
    </rPh>
    <rPh sb="13" eb="16">
      <t>コウレイカ</t>
    </rPh>
    <rPh sb="17" eb="18">
      <t>トモナ</t>
    </rPh>
    <rPh sb="19" eb="22">
      <t>シヨウリョウ</t>
    </rPh>
    <rPh sb="23" eb="25">
      <t>ゲンショウ</t>
    </rPh>
    <rPh sb="28" eb="30">
      <t>ゲンシュウ</t>
    </rPh>
    <rPh sb="31" eb="33">
      <t>ケネン</t>
    </rPh>
    <rPh sb="38" eb="42">
      <t>キタカネガサワ</t>
    </rPh>
    <rPh sb="43" eb="44">
      <t>セキ</t>
    </rPh>
    <rPh sb="44" eb="46">
      <t>チク</t>
    </rPh>
    <rPh sb="47" eb="49">
      <t>セイビ</t>
    </rPh>
    <rPh sb="49" eb="51">
      <t>カクダイ</t>
    </rPh>
    <rPh sb="52" eb="53">
      <t>トモナ</t>
    </rPh>
    <rPh sb="54" eb="56">
      <t>セツゾク</t>
    </rPh>
    <rPh sb="56" eb="57">
      <t>リツ</t>
    </rPh>
    <rPh sb="58" eb="59">
      <t>サラ</t>
    </rPh>
    <rPh sb="61" eb="63">
      <t>コウジョウ</t>
    </rPh>
    <rPh sb="64" eb="65">
      <t>ツト</t>
    </rPh>
    <rPh sb="71" eb="75">
      <t>キタカネガサワ</t>
    </rPh>
    <rPh sb="75" eb="77">
      <t>チク</t>
    </rPh>
    <rPh sb="118" eb="121">
      <t>ロウキュウカ</t>
    </rPh>
    <rPh sb="122" eb="123">
      <t>トモナ</t>
    </rPh>
    <rPh sb="124" eb="125">
      <t>アラ</t>
    </rPh>
    <rPh sb="127" eb="129">
      <t>ヒヨウ</t>
    </rPh>
    <rPh sb="130" eb="132">
      <t>ゾウカ</t>
    </rPh>
    <rPh sb="133" eb="135">
      <t>ミコ</t>
    </rPh>
    <rPh sb="282" eb="284">
      <t>レイワ</t>
    </rPh>
    <rPh sb="285" eb="287">
      <t>ネンド</t>
    </rPh>
    <rPh sb="295" eb="297">
      <t>シセツ</t>
    </rPh>
    <rPh sb="298" eb="300">
      <t>キノウ</t>
    </rPh>
    <rPh sb="300" eb="302">
      <t>ホゼン</t>
    </rPh>
    <rPh sb="302" eb="304">
      <t>ケイカク</t>
    </rPh>
    <rPh sb="305" eb="307">
      <t>サクテイ</t>
    </rPh>
    <rPh sb="309" eb="311">
      <t>カンロ</t>
    </rPh>
    <rPh sb="311" eb="312">
      <t>オヨ</t>
    </rPh>
    <rPh sb="313" eb="315">
      <t>ショリ</t>
    </rPh>
    <rPh sb="315" eb="317">
      <t>シセツ</t>
    </rPh>
    <rPh sb="318" eb="321">
      <t>ケイカクテキ</t>
    </rPh>
    <rPh sb="322" eb="32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</si>
</sst>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DB-4B15-8FCF-F273D53B76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A3DB-4B15-8FCF-F273D53B76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26.67</c:v>
                </c:pt>
                <c:pt idx="1">
                  <c:v>26</c:v>
                </c:pt>
                <c:pt idx="2">
                  <c:v>22.67</c:v>
                </c:pt>
                <c:pt idx="3">
                  <c:v>23.11</c:v>
                </c:pt>
                <c:pt idx="4">
                  <c:v>26.44</c:v>
                </c:pt>
              </c:numCache>
            </c:numRef>
          </c:val>
          <c:extLst>
            <c:ext xmlns:c16="http://schemas.microsoft.com/office/drawing/2014/chart" uri="{C3380CC4-5D6E-409C-BE32-E72D297353CC}">
              <c16:uniqueId val="{00000000-C9EA-4C73-8E6F-EAD2BFB5B7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C9EA-4C73-8E6F-EAD2BFB5B7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61.43</c:v>
                </c:pt>
                <c:pt idx="1">
                  <c:v>61.86</c:v>
                </c:pt>
                <c:pt idx="2">
                  <c:v>63.11</c:v>
                </c:pt>
                <c:pt idx="3">
                  <c:v>55.83</c:v>
                </c:pt>
                <c:pt idx="4">
                  <c:v>43.79</c:v>
                </c:pt>
              </c:numCache>
            </c:numRef>
          </c:val>
          <c:extLst>
            <c:ext xmlns:c16="http://schemas.microsoft.com/office/drawing/2014/chart" uri="{C3380CC4-5D6E-409C-BE32-E72D297353CC}">
              <c16:uniqueId val="{00000000-9AA2-481B-AA07-EE79B12D04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9AA2-481B-AA07-EE79B12D04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85.71</c:v>
                </c:pt>
                <c:pt idx="1">
                  <c:v>86.68</c:v>
                </c:pt>
                <c:pt idx="2">
                  <c:v>77.81</c:v>
                </c:pt>
                <c:pt idx="3">
                  <c:v>89.56</c:v>
                </c:pt>
                <c:pt idx="4">
                  <c:v>92.16</c:v>
                </c:pt>
              </c:numCache>
            </c:numRef>
          </c:val>
          <c:extLst>
            <c:ext xmlns:c16="http://schemas.microsoft.com/office/drawing/2014/chart" uri="{C3380CC4-5D6E-409C-BE32-E72D297353CC}">
              <c16:uniqueId val="{00000000-13C8-4030-9F77-6EE31E9A42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C8-4030-9F77-6EE31E9A42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0-4D5E-8781-6CABDA3D12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0-4D5E-8781-6CABDA3D12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8-4707-8CA8-24DFC5AD8AB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8-4707-8CA8-24DFC5AD8AB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2A-4C0A-B65B-0E071859D0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2A-4C0A-B65B-0E071859D0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DF-4578-8C3E-E8B8DBE837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DF-4578-8C3E-E8B8DBE837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BFE-4164-84DD-2CD886A683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8BFE-4164-84DD-2CD886A683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34.35</c:v>
                </c:pt>
                <c:pt idx="1">
                  <c:v>36.26</c:v>
                </c:pt>
                <c:pt idx="2">
                  <c:v>21.03</c:v>
                </c:pt>
                <c:pt idx="3">
                  <c:v>24.34</c:v>
                </c:pt>
                <c:pt idx="4">
                  <c:v>17.309999999999999</c:v>
                </c:pt>
              </c:numCache>
            </c:numRef>
          </c:val>
          <c:extLst>
            <c:ext xmlns:c16="http://schemas.microsoft.com/office/drawing/2014/chart" uri="{C3380CC4-5D6E-409C-BE32-E72D297353CC}">
              <c16:uniqueId val="{00000000-41CA-4063-8BB8-79A18CAB38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41CA-4063-8BB8-79A18CAB38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770.44</c:v>
                </c:pt>
                <c:pt idx="1">
                  <c:v>762.7</c:v>
                </c:pt>
                <c:pt idx="2">
                  <c:v>1306.98</c:v>
                </c:pt>
                <c:pt idx="3">
                  <c:v>981.54</c:v>
                </c:pt>
                <c:pt idx="4">
                  <c:v>1394.1</c:v>
                </c:pt>
              </c:numCache>
            </c:numRef>
          </c:val>
          <c:extLst>
            <c:ext xmlns:c16="http://schemas.microsoft.com/office/drawing/2014/chart" uri="{C3380CC4-5D6E-409C-BE32-E72D297353CC}">
              <c16:uniqueId val="{00000000-B2DD-4D43-A6FB-197FE5D09E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B2DD-4D43-A6FB-197FE5D09E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61"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深浦町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8228</v>
      </c>
      <c r="AM8" s="50"/>
      <c r="AN8" s="50"/>
      <c r="AO8" s="50"/>
      <c r="AP8" s="50"/>
      <c r="AQ8" s="50"/>
      <c r="AR8" s="50"/>
      <c r="AS8" s="50"/>
      <c r="AT8" s="45">
        <f>データ!T6</f>
        <v>488.9</v>
      </c>
      <c r="AU8" s="45"/>
      <c r="AV8" s="45"/>
      <c r="AW8" s="45"/>
      <c r="AX8" s="45"/>
      <c r="AY8" s="45"/>
      <c r="AZ8" s="45"/>
      <c r="BA8" s="45"/>
      <c r="BB8" s="45">
        <f>データ!U6</f>
        <v>16.829999999999998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13.77</v>
      </c>
      <c r="Q10" s="45"/>
      <c r="R10" s="45"/>
      <c r="S10" s="45"/>
      <c r="T10" s="45"/>
      <c r="U10" s="45"/>
      <c r="V10" s="45"/>
      <c r="W10" s="45">
        <f>データ!Q6</f>
        <v>72.83</v>
      </c>
      <c r="X10" s="45"/>
      <c r="Y10" s="45"/>
      <c r="Z10" s="45"/>
      <c r="AA10" s="45"/>
      <c r="AB10" s="45"/>
      <c r="AC10" s="45"/>
      <c r="AD10" s="50">
        <f>データ!R6</f>
        <v>3834</v>
      </c>
      <c r="AE10" s="50"/>
      <c r="AF10" s="50"/>
      <c r="AG10" s="50"/>
      <c r="AH10" s="50"/>
      <c r="AI10" s="50"/>
      <c r="AJ10" s="50"/>
      <c r="AK10" s="2"/>
      <c r="AL10" s="50">
        <f>データ!V6</f>
        <v>1119</v>
      </c>
      <c r="AM10" s="50"/>
      <c r="AN10" s="50"/>
      <c r="AO10" s="50"/>
      <c r="AP10" s="50"/>
      <c r="AQ10" s="50"/>
      <c r="AR10" s="50"/>
      <c r="AS10" s="50"/>
      <c r="AT10" s="45">
        <f>データ!W6</f>
        <v>1.22</v>
      </c>
      <c r="AU10" s="45"/>
      <c r="AV10" s="45"/>
      <c r="AW10" s="45"/>
      <c r="AX10" s="45"/>
      <c r="AY10" s="45"/>
      <c r="AZ10" s="45"/>
      <c r="BA10" s="45"/>
      <c r="BB10" s="45">
        <f>データ!X6</f>
        <v>917.21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115</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45</v>
      </c>
      <c r="N86" s="26" t="s">
        <v>46</v>
      </c>
      <c r="O86" s="26" t="str">
        <f>データ!EO6</f>
        <v>【0.04】</v>
      </c>
    </row>
  </sheetData>
  <sheetProtection algorithmName="SHA-512" hashValue="rsqejWIeEsAR5ySDw0DVIjknx8SJynbBc/tJUCwBxordY9qRflQ/MP8b7ynbXwMReRnF01aymWzcyOOAKNW8qA==" saltValue="qWX9vywkOkF9JkiRuWVK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23230</v>
      </c>
      <c r="D6" s="33">
        <f t="shared" si="3"/>
        <v>47</v>
      </c>
      <c r="E6" s="33">
        <f t="shared" si="3"/>
        <v>17</v>
      </c>
      <c r="F6" s="33">
        <f t="shared" si="3"/>
        <v>6</v>
      </c>
      <c r="G6" s="33">
        <f t="shared" si="3"/>
        <v>0</v>
      </c>
      <c r="H6" s="33" t="str">
        <f t="shared" si="3"/>
        <v>青森県　深浦町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13.77</v>
      </c>
      <c r="Q6" s="34">
        <f t="shared" si="3"/>
        <v>72.83</v>
      </c>
      <c r="R6" s="34">
        <f t="shared" si="3"/>
        <v>3834</v>
      </c>
      <c r="S6" s="34">
        <f t="shared" si="3"/>
        <v>8228</v>
      </c>
      <c r="T6" s="34">
        <f t="shared" si="3"/>
        <v>488.9</v>
      </c>
      <c r="U6" s="34">
        <f t="shared" si="3"/>
        <v>16.829999999999998</v>
      </c>
      <c r="V6" s="34">
        <f t="shared" si="3"/>
        <v>1119</v>
      </c>
      <c r="W6" s="34">
        <f t="shared" si="3"/>
        <v>1.22</v>
      </c>
      <c r="X6" s="34">
        <f t="shared" si="3"/>
        <v>917.21</v>
      </c>
      <c r="Y6" s="35">
        <f>IF(Y7="",NA(),Y7)</f>
        <v>85.71</v>
      </c>
      <c r="Z6" s="35">
        <f t="shared" ref="Z6:AH6" si="4">IF(Z7="",NA(),Z7)</f>
        <v>86.68</v>
      </c>
      <c r="AA6" s="35">
        <f t="shared" si="4"/>
        <v>77.81</v>
      </c>
      <c r="AB6" s="35">
        <f t="shared" si="4"/>
        <v>89.56</v>
      </c>
      <c r="AC6" s="35">
        <f t="shared" si="4"/>
        <v>92.16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4.04</v>
      </c>
      <c r="BH6" s="34">
        <f t="shared" si="7"/>
        <v>0</v>
      </c>
      <c r="BI6" s="34">
        <f t="shared" si="7"/>
        <v>0</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34.35</v>
      </c>
      <c r="BR6" s="35">
        <f t="shared" ref="BR6:BZ6" si="8">IF(BR7="",NA(),BR7)</f>
        <v>36.26</v>
      </c>
      <c r="BS6" s="35">
        <f t="shared" si="8"/>
        <v>21.03</v>
      </c>
      <c r="BT6" s="35">
        <f t="shared" si="8"/>
        <v>24.34</v>
      </c>
      <c r="BU6" s="35">
        <f t="shared" si="8"/>
        <v>17.309999999999999</v>
      </c>
      <c r="BV6" s="35">
        <f t="shared" si="8"/>
        <v>43.66</v>
      </c>
      <c r="BW6" s="35">
        <f t="shared" si="8"/>
        <v>43.13</v>
      </c>
      <c r="BX6" s="35">
        <f t="shared" si="8"/>
        <v>46.26</v>
      </c>
      <c r="BY6" s="35">
        <f t="shared" si="8"/>
        <v>45.81</v>
      </c>
      <c r="BZ6" s="35">
        <f t="shared" si="8"/>
        <v>43.43</v>
      </c>
      <c r="CA6" s="34" t="str">
        <f>IF(CA7="","",IF(CA7="-","【-】","【"&amp;SUBSTITUTE(TEXT(CA7,"#,##0.00"),"-","△")&amp;"】"))</f>
        <v>【45.14】</v>
      </c>
      <c r="CB6" s="35">
        <f>IF(CB7="",NA(),CB7)</f>
        <v>770.44</v>
      </c>
      <c r="CC6" s="35">
        <f t="shared" ref="CC6:CK6" si="9">IF(CC7="",NA(),CC7)</f>
        <v>762.7</v>
      </c>
      <c r="CD6" s="35">
        <f t="shared" si="9"/>
        <v>1306.98</v>
      </c>
      <c r="CE6" s="35">
        <f t="shared" si="9"/>
        <v>981.54</v>
      </c>
      <c r="CF6" s="35">
        <f t="shared" si="9"/>
        <v>1394.1</v>
      </c>
      <c r="CG6" s="35">
        <f t="shared" si="9"/>
        <v>382.09</v>
      </c>
      <c r="CH6" s="35">
        <f t="shared" si="9"/>
        <v>392.03</v>
      </c>
      <c r="CI6" s="35">
        <f t="shared" si="9"/>
        <v>376.4</v>
      </c>
      <c r="CJ6" s="35">
        <f t="shared" si="9"/>
        <v>383.92</v>
      </c>
      <c r="CK6" s="35">
        <f t="shared" si="9"/>
        <v>400.44</v>
      </c>
      <c r="CL6" s="34" t="str">
        <f>IF(CL7="","",IF(CL7="-","【-】","【"&amp;SUBSTITUTE(TEXT(CL7,"#,##0.00"),"-","△")&amp;"】"))</f>
        <v>【377.19】</v>
      </c>
      <c r="CM6" s="35">
        <f>IF(CM7="",NA(),CM7)</f>
        <v>26.67</v>
      </c>
      <c r="CN6" s="35">
        <f t="shared" ref="CN6:CV6" si="10">IF(CN7="",NA(),CN7)</f>
        <v>26</v>
      </c>
      <c r="CO6" s="35">
        <f t="shared" si="10"/>
        <v>22.67</v>
      </c>
      <c r="CP6" s="35">
        <f t="shared" si="10"/>
        <v>23.11</v>
      </c>
      <c r="CQ6" s="35">
        <f t="shared" si="10"/>
        <v>26.44</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61.43</v>
      </c>
      <c r="CY6" s="35">
        <f t="shared" ref="CY6:DG6" si="11">IF(CY7="",NA(),CY7)</f>
        <v>61.86</v>
      </c>
      <c r="CZ6" s="35">
        <f t="shared" si="11"/>
        <v>63.11</v>
      </c>
      <c r="DA6" s="35">
        <f t="shared" si="11"/>
        <v>55.83</v>
      </c>
      <c r="DB6" s="35">
        <f t="shared" si="11"/>
        <v>43.79</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23230</v>
      </c>
      <c r="D7" s="37">
        <v>47</v>
      </c>
      <c r="E7" s="37">
        <v>17</v>
      </c>
      <c r="F7" s="37">
        <v>6</v>
      </c>
      <c r="G7" s="37">
        <v>0</v>
      </c>
      <c r="H7" s="37" t="s">
        <v>100</v>
      </c>
      <c r="I7" s="37" t="s">
        <v>101</v>
      </c>
      <c r="J7" s="37" t="s">
        <v>102</v>
      </c>
      <c r="K7" s="37" t="s">
        <v>103</v>
      </c>
      <c r="L7" s="37" t="s">
        <v>104</v>
      </c>
      <c r="M7" s="37" t="s">
        <v>105</v>
      </c>
      <c r="N7" s="38" t="s">
        <v>106</v>
      </c>
      <c r="O7" s="38" t="s">
        <v>107</v>
      </c>
      <c r="P7" s="38">
        <v>13.77</v>
      </c>
      <c r="Q7" s="38">
        <v>72.83</v>
      </c>
      <c r="R7" s="38">
        <v>3834</v>
      </c>
      <c r="S7" s="38">
        <v>8228</v>
      </c>
      <c r="T7" s="38">
        <v>488.9</v>
      </c>
      <c r="U7" s="38">
        <v>16.829999999999998</v>
      </c>
      <c r="V7" s="38">
        <v>1119</v>
      </c>
      <c r="W7" s="38">
        <v>1.22</v>
      </c>
      <c r="X7" s="38">
        <v>917.21</v>
      </c>
      <c r="Y7" s="38">
        <v>85.71</v>
      </c>
      <c r="Z7" s="38">
        <v>86.68</v>
      </c>
      <c r="AA7" s="38">
        <v>77.81</v>
      </c>
      <c r="AB7" s="38">
        <v>89.56</v>
      </c>
      <c r="AC7" s="38">
        <v>92.16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4.04</v>
      </c>
      <c r="BH7" s="38">
        <v>0</v>
      </c>
      <c r="BI7" s="38">
        <v>0</v>
      </c>
      <c r="BJ7" s="38">
        <v>0</v>
      </c>
      <c r="BK7" s="38">
        <v>830.5</v>
      </c>
      <c r="BL7" s="38">
        <v>1029.24</v>
      </c>
      <c r="BM7" s="38">
        <v>1063.93</v>
      </c>
      <c r="BN7" s="38">
        <v>1060.8599999999999</v>
      </c>
      <c r="BO7" s="38">
        <v>1006.65</v>
      </c>
      <c r="BP7" s="38">
        <v>973.2</v>
      </c>
      <c r="BQ7" s="38">
        <v>34.35</v>
      </c>
      <c r="BR7" s="38">
        <v>36.26</v>
      </c>
      <c r="BS7" s="38">
        <v>21.03</v>
      </c>
      <c r="BT7" s="38">
        <v>24.34</v>
      </c>
      <c r="BU7" s="38">
        <v>17.309999999999999</v>
      </c>
      <c r="BV7" s="38">
        <v>43.66</v>
      </c>
      <c r="BW7" s="38">
        <v>43.13</v>
      </c>
      <c r="BX7" s="38">
        <v>46.26</v>
      </c>
      <c r="BY7" s="38">
        <v>45.81</v>
      </c>
      <c r="BZ7" s="38">
        <v>43.43</v>
      </c>
      <c r="CA7" s="38">
        <v>45.14</v>
      </c>
      <c r="CB7" s="38">
        <v>770.44</v>
      </c>
      <c r="CC7" s="38">
        <v>762.7</v>
      </c>
      <c r="CD7" s="38">
        <v>1306.98</v>
      </c>
      <c r="CE7" s="38">
        <v>981.54</v>
      </c>
      <c r="CF7" s="38">
        <v>1394.1</v>
      </c>
      <c r="CG7" s="38">
        <v>382.09</v>
      </c>
      <c r="CH7" s="38">
        <v>392.03</v>
      </c>
      <c r="CI7" s="38">
        <v>376.4</v>
      </c>
      <c r="CJ7" s="38">
        <v>383.92</v>
      </c>
      <c r="CK7" s="38">
        <v>400.44</v>
      </c>
      <c r="CL7" s="38">
        <v>377.19</v>
      </c>
      <c r="CM7" s="38">
        <v>26.67</v>
      </c>
      <c r="CN7" s="38">
        <v>26</v>
      </c>
      <c r="CO7" s="38">
        <v>22.67</v>
      </c>
      <c r="CP7" s="38">
        <v>23.11</v>
      </c>
      <c r="CQ7" s="38">
        <v>26.44</v>
      </c>
      <c r="CR7" s="38">
        <v>39.68</v>
      </c>
      <c r="CS7" s="38">
        <v>35.64</v>
      </c>
      <c r="CT7" s="38">
        <v>33.729999999999997</v>
      </c>
      <c r="CU7" s="38">
        <v>33.21</v>
      </c>
      <c r="CV7" s="38">
        <v>32.229999999999997</v>
      </c>
      <c r="CW7" s="38">
        <v>33.69</v>
      </c>
      <c r="CX7" s="38">
        <v>61.43</v>
      </c>
      <c r="CY7" s="38">
        <v>61.86</v>
      </c>
      <c r="CZ7" s="38">
        <v>63.11</v>
      </c>
      <c r="DA7" s="38">
        <v>55.83</v>
      </c>
      <c r="DB7" s="38">
        <v>43.79</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堀内 昭一</cp:lastModifiedBy>
  <cp:lastPrinted>2020-01-21T01:36:37Z</cp:lastPrinted>
  <dcterms:created xsi:type="dcterms:W3CDTF">2019-12-05T05:24:38Z</dcterms:created>
  <dcterms:modified xsi:type="dcterms:W3CDTF">2020-01-21T01:39:00Z</dcterms:modified>
  <cp:category/>
</cp:coreProperties>
</file>