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2 財政係\036 公営企業\54 経営比較分析表【見える化】\R04\R050110_【0125〆】公営企業に係る経営比較分析表（令和３年度決算）の分析等について（依頼）\"/>
    </mc:Choice>
  </mc:AlternateContent>
  <workbookProtection workbookAlgorithmName="SHA-512" workbookHashValue="zkE2GDPfeOO7yUcdGEJ/6tpbRwUcrlBGMSL4NUUrt+bEv+XQ4rLCcI5voq9r8PAYi8qH2SrhRlK4YUi5/rU3vQ==" workbookSaltValue="KztsJVbiuPVJjqZY5F6ES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<sst xmlns="http://schemas.openxmlformats.org/spreadsheetml/2006/main" count="228" uniqueCount="112">
  <si>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</si>
  <si>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</si>
  <si>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</si>
  <si>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</si>
  <si>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</si>
  <si>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</si>
  <si>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</si>
  <si>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</si>
  <si>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</si>
  <si>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</si>
  <si>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</si>
  <si>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</si>
  <si>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</si>
  <si>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</si>
  <si>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</si>
  <si>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</si>
  <si>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</si>
  <si>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</si>
  <si>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</si>
  <si>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</si>
  <si>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</si>
  <si>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</si>
  <si>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</si>
  <si>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</si>
  <si>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</si>
  <si>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</si>
  <si>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</si>
  <si>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</si>
  <si>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</si>
  <si>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</si>
  <si>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</si>
  <si>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</si>
  <si>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</si>
  <si>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</si>
  <si>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</si>
  <si>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</si>
  <si>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</si>
  <si>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</si>
  <si>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</si>
  <si>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</si>
  <si>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</si>
  <si>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</si>
  <si>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</si>
  <si>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</si>
  <si>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</si>
  <si>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</si>
  <si>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</si>
  <si>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</si>
  <si>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</si>
  <si>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</si>
  <si>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</si>
  <si>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</si>
  <si>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</si>
  <si>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</si>
  <si>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</si>
  <si>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</si>
  <si>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</si>
  <si>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</si>
  <si>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</si>
  <si>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</si>
  <si>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</si>
  <si>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</si>
  <si>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</si>
  <si>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</si>
  <si>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</si>
  <si>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</si>
  <si>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</si>
  <si>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</si>
  <si>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</si>
  <si>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</si>
  <si>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</si>
  <si>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</si>
  <si>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</si>
  <si>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</si>
  <si>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</si>
  <si>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</si>
  <si>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</si>
  <si>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</si>
  <si>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</si>
  <si>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</si>
  <si>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</si>
  <si>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</si>
  <si>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</si>
  <si>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</si>
  <si>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</si>
  <si>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</si>
  <si>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</si>
  <si>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</si>
  <si>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</si>
  <si>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</si>
  <si>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</si>
  <si>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</si>
  <si>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深浦町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</si>
  <si>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</si>
  <si>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</si>
  <si>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</si>
  <si>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</si>
  <si>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</si>
  <si>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</si>
  <si>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</si>
  <si>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</si>
  <si>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</si>
  <si>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</si>
  <si>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</si>
  <si>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</si>
  <si>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</si>
  <si>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</si>
  <si>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</si>
  <si>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</si>
  <si>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の敷設年度を調査したところ、類似団体平均値を越えて老朽化が進んでいることが判明した。今後は施設の長寿命化を検討しつつ、令和３年度に策定したアセットマネジメントや経営戦略を基本に計画的に更新を行う。</t>
    <rPh sb="1" eb="3">
      <t>カンロ</t>
    </rPh>
    <rPh sb="4" eb="6">
      <t>フセツ</t>
    </rPh>
    <rPh sb="6" eb="8">
      <t>ネンド</t>
    </rPh>
    <rPh sb="17" eb="21">
      <t>ルイジダンタイ</t>
    </rPh>
    <rPh sb="21" eb="24">
      <t>ヘイキンチ</t>
    </rPh>
    <rPh sb="25" eb="26">
      <t>コ</t>
    </rPh>
    <rPh sb="28" eb="31">
      <t>ロウキュウカ</t>
    </rPh>
    <rPh sb="32" eb="33">
      <t>スス</t>
    </rPh>
    <rPh sb="40" eb="42">
      <t>ハンメイ</t>
    </rPh>
    <rPh sb="45" eb="47">
      <t>コンゴ</t>
    </rPh>
    <rPh sb="48" eb="50">
      <t>シセツ</t>
    </rPh>
    <rPh sb="51" eb="52">
      <t>チョウ</t>
    </rPh>
    <rPh sb="52" eb="55">
      <t>ジュミョウカ</t>
    </rPh>
    <rPh sb="56" eb="58">
      <t>ケントウ</t>
    </rPh>
    <rPh sb="62" eb="64">
      <t>レイワ</t>
    </rPh>
    <rPh sb="65" eb="67">
      <t>ネンド</t>
    </rPh>
    <rPh sb="68" eb="70">
      <t>サクテイ</t>
    </rPh>
    <rPh sb="83" eb="85">
      <t>ケイエイ</t>
    </rPh>
    <rPh sb="85" eb="87">
      <t>センリャク</t>
    </rPh>
    <rPh sb="88" eb="90">
      <t>キホン</t>
    </rPh>
    <rPh sb="91" eb="94">
      <t>ケイカクテキ</t>
    </rPh>
    <rPh sb="95" eb="97">
      <t>コウシン</t>
    </rPh>
    <rPh sb="98" eb="99">
      <t>オコナ</t>
    </rPh>
    <phoneticPr fontId="4"/>
  </si>
  <si>
    <t xml:space="preserve"> 今後も引き続き、繰出基準に基づく適切な繰入れの実施や経常経費の削減により黒字決算の維持に努める。
　また、将来的な給水人口の減や施設の老朽化対応による厳しい経営状況が想定されるため、長期的な視野に立った計画的な資産管理（アセットマネジメント）を行い、施設の需要更新を適切に把握し財源確保を考慮しつつ水道施設(管路、構造物、設備)の更新を計画的に行う必要がある。併せて、水道料金の滞納整理を推進し収入確保に努め、経営の健全化を図る。　　　　　　　　　　　　　　　　　　　　　　　　　　　　　　　　　　　　　　　　　　　　　　　　　　　　　　　　　　　　　　　　　　　　　　　　　　　　　　　　　　　　Ｒ４年度末に改訂する経営戦略を基に今後の事業展開を図りたい。</t>
    <rPh sb="302" eb="305">
      <t>ネンドマツ</t>
    </rPh>
    <rPh sb="306" eb="308">
      <t>カイテイ</t>
    </rPh>
    <rPh sb="310" eb="312">
      <t>ケイエイ</t>
    </rPh>
    <rPh sb="312" eb="314">
      <t>センリャク</t>
    </rPh>
    <rPh sb="315" eb="316">
      <t>モト</t>
    </rPh>
    <rPh sb="317" eb="319">
      <t>コンゴ</t>
    </rPh>
    <rPh sb="320" eb="322">
      <t>ジギョウ</t>
    </rPh>
    <rPh sb="322" eb="324">
      <t>テンカイ</t>
    </rPh>
    <rPh sb="325" eb="326">
      <t>ハカ</t>
    </rPh>
    <phoneticPr fontId="4"/>
  </si>
  <si>
    <t>　①経常収支比率、②累積欠損金比率について、類似団体平均値を上回っているものの、人口減少等に伴い給水収益の増加は見込めないため、一般会計からの繰入に依存する経営となっている。
指標は改善傾向にあるが、今後の施設更新等の財源を確保するため、更なる経営改善に取り組む必要がある。
　③流動比率、④企業債残高対給水収益比率については、地理的に施設投資が嵩み、事業規模に比して企業債残高（元金償還金）が多額であることが要因となり、③は低い水準を、④は高い水準を推移している。
年々、企業債残高が減少している一方で、現金が減少傾向にあることから、指標改善のために、長寿命化計画等に基づく計画的な更新を行うなど、投資額を抑える取組みを継続していくほか、必要に応じて一般会計から支援を行い、企業債発行額を抑制することが重要である。
　⑤料金回収率、⑥給水原価については、地理的に施設数が多く、有収水量に対して経常経費が多額であることが要因となり、⑤は低い水準を、⑥は高い水準を推移している。⑤については、滞納者への夜間徴収を実施したことにより前年度比4ポイント改善したので、今後も継続していくこととしている。
人口減少に伴う料金収入（有収水量）の減が予想されるが、安易な料金への転嫁は住民負担となることから慎重にならざるを得ず。現状は経常経費を抑制する取組みを重点的に進めていく必要がある。
　⑦施設利用率については、人口減少、水需要の多い若年世帯の減少等が要因となり、指標が低い水準を推移している。
将来人口を見据えた施設の統廃合、ダウンサイジングを推進しており、若干ではあるが改善傾向となっている。
　⑧は職員が常に経営改善、経費抑制の意識を持ち、微量の漏水など、現場確認や施設データを基に適正に管理していて、必要であれば随時対処しているので高い数値となっている。</t>
    <rPh sb="22" eb="26">
      <t>ルイジダンタイ</t>
    </rPh>
    <rPh sb="26" eb="29">
      <t>ヘイキンチ</t>
    </rPh>
    <rPh sb="30" eb="32">
      <t>ウワマワ</t>
    </rPh>
    <rPh sb="44" eb="45">
      <t>トウ</t>
    </rPh>
    <rPh sb="56" eb="58">
      <t>ミコ</t>
    </rPh>
    <rPh sb="64" eb="66">
      <t>イッパン</t>
    </rPh>
    <rPh sb="66" eb="68">
      <t>カイケイ</t>
    </rPh>
    <rPh sb="71" eb="73">
      <t>クリイレ</t>
    </rPh>
    <rPh sb="74" eb="76">
      <t>イゾン</t>
    </rPh>
    <rPh sb="78" eb="80">
      <t>ケイエイ</t>
    </rPh>
    <rPh sb="88" eb="90">
      <t>シヒョウ</t>
    </rPh>
    <rPh sb="91" eb="93">
      <t>カイゼン</t>
    </rPh>
    <rPh sb="93" eb="95">
      <t>ケイコウ</t>
    </rPh>
    <rPh sb="100" eb="102">
      <t>コンゴ</t>
    </rPh>
    <rPh sb="103" eb="105">
      <t>シセツ</t>
    </rPh>
    <rPh sb="105" eb="107">
      <t>コウシン</t>
    </rPh>
    <rPh sb="107" eb="108">
      <t>トウ</t>
    </rPh>
    <rPh sb="109" eb="111">
      <t>ザイゲン</t>
    </rPh>
    <rPh sb="112" eb="114">
      <t>カクホ</t>
    </rPh>
    <rPh sb="119" eb="120">
      <t>サラ</t>
    </rPh>
    <rPh sb="122" eb="124">
      <t>ケイエイ</t>
    </rPh>
    <rPh sb="124" eb="126">
      <t>カイゼン</t>
    </rPh>
    <rPh sb="127" eb="128">
      <t>ト</t>
    </rPh>
    <rPh sb="129" eb="130">
      <t>ク</t>
    </rPh>
    <rPh sb="131" eb="133">
      <t>ヒツヨウ</t>
    </rPh>
    <rPh sb="169" eb="171">
      <t>シセツ</t>
    </rPh>
    <rPh sb="171" eb="173">
      <t>トウシ</t>
    </rPh>
    <rPh sb="174" eb="175">
      <t>カサ</t>
    </rPh>
    <rPh sb="271" eb="273">
      <t>カイゼン</t>
    </rPh>
    <rPh sb="447" eb="450">
      <t>タイノウシャ</t>
    </rPh>
    <rPh sb="452" eb="454">
      <t>ヤカン</t>
    </rPh>
    <rPh sb="454" eb="456">
      <t>チョウシュウ</t>
    </rPh>
    <rPh sb="457" eb="459">
      <t>ジッシ</t>
    </rPh>
    <rPh sb="466" eb="470">
      <t>ゼンネンドヒ</t>
    </rPh>
    <rPh sb="475" eb="477">
      <t>カイゼン</t>
    </rPh>
    <rPh sb="482" eb="484">
      <t>コンゴ</t>
    </rPh>
    <rPh sb="485" eb="487">
      <t>ケイゾク</t>
    </rPh>
    <rPh sb="520" eb="522">
      <t>ヨソウ</t>
    </rPh>
    <rPh sb="527" eb="529">
      <t>アンイ</t>
    </rPh>
    <rPh sb="530" eb="532">
      <t>リョウキン</t>
    </rPh>
    <rPh sb="534" eb="536">
      <t>テンカ</t>
    </rPh>
    <rPh sb="623" eb="624">
      <t>トウ</t>
    </rPh>
    <rPh sb="652" eb="654">
      <t>ミス</t>
    </rPh>
    <rPh sb="672" eb="674">
      <t>スイシン</t>
    </rPh>
    <rPh sb="679" eb="681">
      <t>ジャッカン</t>
    </rPh>
    <rPh sb="686" eb="688">
      <t>カイゼン</t>
    </rPh>
    <rPh sb="688" eb="690">
      <t>ケイコウ</t>
    </rPh>
    <rPh sb="702" eb="704">
      <t>ショクイン</t>
    </rPh>
    <rPh sb="705" eb="706">
      <t>ツネ</t>
    </rPh>
    <rPh sb="707" eb="709">
      <t>ケイエイ</t>
    </rPh>
    <rPh sb="709" eb="711">
      <t>カイゼン</t>
    </rPh>
    <rPh sb="712" eb="714">
      <t>ケイヒ</t>
    </rPh>
    <rPh sb="714" eb="716">
      <t>ヨクセイ</t>
    </rPh>
    <rPh sb="717" eb="719">
      <t>イシキ</t>
    </rPh>
    <rPh sb="720" eb="721">
      <t>モ</t>
    </rPh>
    <rPh sb="723" eb="725">
      <t>ビリョウ</t>
    </rPh>
    <rPh sb="731" eb="733">
      <t>ゲンバ</t>
    </rPh>
    <rPh sb="733" eb="735">
      <t>カクニン</t>
    </rPh>
    <rPh sb="736" eb="738">
      <t>シセツ</t>
    </rPh>
    <rPh sb="742" eb="743">
      <t>モト</t>
    </rPh>
    <rPh sb="744" eb="746">
      <t>テキセイ</t>
    </rPh>
    <rPh sb="747" eb="749">
      <t>カンリ</t>
    </rPh>
    <rPh sb="754" eb="756">
      <t>ヒツヨウ</t>
    </rPh>
    <rPh sb="760" eb="762">
      <t>ズイジ</t>
    </rPh>
    <rPh sb="762" eb="764">
      <t>タイショ</t>
    </rPh>
    <rPh sb="770" eb="771">
      <t>タカ</t>
    </rPh>
    <rPh sb="772" eb="774">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</si>
</sst>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3E-4E1F-83BE-449482B7083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413E-4E1F-83BE-449482B7083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36.86</c:v>
                </c:pt>
                <c:pt idx="1">
                  <c:v>36.24</c:v>
                </c:pt>
                <c:pt idx="2">
                  <c:v>35.69</c:v>
                </c:pt>
                <c:pt idx="3">
                  <c:v>35.33</c:v>
                </c:pt>
                <c:pt idx="4">
                  <c:v>43.84</c:v>
                </c:pt>
              </c:numCache>
            </c:numRef>
          </c:val>
          <c:extLst>
            <c:ext xmlns:c16="http://schemas.microsoft.com/office/drawing/2014/chart" uri="{C3380CC4-5D6E-409C-BE32-E72D297353CC}">
              <c16:uniqueId val="{00000000-339D-496D-A0D6-1204F6AF91A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339D-496D-A0D6-1204F6AF91A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92.41</c:v>
                </c:pt>
                <c:pt idx="1">
                  <c:v>92.47</c:v>
                </c:pt>
                <c:pt idx="2">
                  <c:v>92.41</c:v>
                </c:pt>
                <c:pt idx="3">
                  <c:v>92.46</c:v>
                </c:pt>
                <c:pt idx="4">
                  <c:v>92.46</c:v>
                </c:pt>
              </c:numCache>
            </c:numRef>
          </c:val>
          <c:extLst>
            <c:ext xmlns:c16="http://schemas.microsoft.com/office/drawing/2014/chart" uri="{C3380CC4-5D6E-409C-BE32-E72D297353CC}">
              <c16:uniqueId val="{00000000-57D7-4D65-A3E5-51A81403F29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57D7-4D65-A3E5-51A81403F29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103.24</c:v>
                </c:pt>
                <c:pt idx="1">
                  <c:v>100.75</c:v>
                </c:pt>
                <c:pt idx="2">
                  <c:v>96.87</c:v>
                </c:pt>
                <c:pt idx="3">
                  <c:v>101.64</c:v>
                </c:pt>
                <c:pt idx="4">
                  <c:v>106.32</c:v>
                </c:pt>
              </c:numCache>
            </c:numRef>
          </c:val>
          <c:extLst>
            <c:ext xmlns:c16="http://schemas.microsoft.com/office/drawing/2014/chart" uri="{C3380CC4-5D6E-409C-BE32-E72D297353CC}">
              <c16:uniqueId val="{00000000-E75C-4CA8-9B3E-A842B780FD0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E75C-4CA8-9B3E-A842B780FD0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23.67</c:v>
                </c:pt>
                <c:pt idx="1">
                  <c:v>27.25</c:v>
                </c:pt>
                <c:pt idx="2">
                  <c:v>30.87</c:v>
                </c:pt>
                <c:pt idx="3">
                  <c:v>34.33</c:v>
                </c:pt>
                <c:pt idx="4">
                  <c:v>36.82</c:v>
                </c:pt>
              </c:numCache>
            </c:numRef>
          </c:val>
          <c:extLst>
            <c:ext xmlns:c16="http://schemas.microsoft.com/office/drawing/2014/chart" uri="{C3380CC4-5D6E-409C-BE32-E72D297353CC}">
              <c16:uniqueId val="{00000000-F82C-4A15-AFB4-ED3131D0BF8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F82C-4A15-AFB4-ED3131D0BF8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formatCode="#,##0.00;&quot;△&quot;#,##0.00;&quot;-&quot;">
                  <c:v>22.55</c:v>
                </c:pt>
              </c:numCache>
            </c:numRef>
          </c:val>
          <c:extLst>
            <c:ext xmlns:c16="http://schemas.microsoft.com/office/drawing/2014/chart" uri="{C3380CC4-5D6E-409C-BE32-E72D297353CC}">
              <c16:uniqueId val="{00000000-7575-49E8-ABA4-36D31F2910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7575-49E8-ABA4-36D31F2910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47.95</c:v>
                </c:pt>
                <c:pt idx="1">
                  <c:v>48.44</c:v>
                </c:pt>
                <c:pt idx="2">
                  <c:v>57.77</c:v>
                </c:pt>
                <c:pt idx="3" formatCode="#,##0.00;&quot;△&quot;#,##0.00">
                  <c:v>0</c:v>
                </c:pt>
                <c:pt idx="4" formatCode="#,##0.00;&quot;△&quot;#,##0.00">
                  <c:v>0</c:v>
                </c:pt>
              </c:numCache>
            </c:numRef>
          </c:val>
          <c:extLst>
            <c:ext xmlns:c16="http://schemas.microsoft.com/office/drawing/2014/chart" uri="{C3380CC4-5D6E-409C-BE32-E72D297353CC}">
              <c16:uniqueId val="{00000000-CF00-4DCB-9834-E1CD169DC4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CF00-4DCB-9834-E1CD169DC4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99.45</c:v>
                </c:pt>
                <c:pt idx="1">
                  <c:v>82.98</c:v>
                </c:pt>
                <c:pt idx="2">
                  <c:v>66.66</c:v>
                </c:pt>
                <c:pt idx="3">
                  <c:v>59.53</c:v>
                </c:pt>
                <c:pt idx="4">
                  <c:v>80.709999999999994</c:v>
                </c:pt>
              </c:numCache>
            </c:numRef>
          </c:val>
          <c:extLst>
            <c:ext xmlns:c16="http://schemas.microsoft.com/office/drawing/2014/chart" uri="{C3380CC4-5D6E-409C-BE32-E72D297353CC}">
              <c16:uniqueId val="{00000000-7A16-422A-832C-A842B0ACE1A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7A16-422A-832C-A842B0ACE1A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1635.21</c:v>
                </c:pt>
                <c:pt idx="1">
                  <c:v>1613.11</c:v>
                </c:pt>
                <c:pt idx="2">
                  <c:v>1527.55</c:v>
                </c:pt>
                <c:pt idx="3">
                  <c:v>1455.35</c:v>
                </c:pt>
                <c:pt idx="4">
                  <c:v>1452.72</c:v>
                </c:pt>
              </c:numCache>
            </c:numRef>
          </c:val>
          <c:extLst>
            <c:ext xmlns:c16="http://schemas.microsoft.com/office/drawing/2014/chart" uri="{C3380CC4-5D6E-409C-BE32-E72D297353CC}">
              <c16:uniqueId val="{00000000-C6CD-42DE-A120-A7EAFBE2E13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C6CD-42DE-A120-A7EAFBE2E13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48.89</c:v>
                </c:pt>
                <c:pt idx="1">
                  <c:v>45.99</c:v>
                </c:pt>
                <c:pt idx="2">
                  <c:v>45.91</c:v>
                </c:pt>
                <c:pt idx="3">
                  <c:v>43.88</c:v>
                </c:pt>
                <c:pt idx="4">
                  <c:v>47.77</c:v>
                </c:pt>
              </c:numCache>
            </c:numRef>
          </c:val>
          <c:extLst>
            <c:ext xmlns:c16="http://schemas.microsoft.com/office/drawing/2014/chart" uri="{C3380CC4-5D6E-409C-BE32-E72D297353CC}">
              <c16:uniqueId val="{00000000-1BA5-41DB-A6F4-496EE8E9034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1BA5-41DB-A6F4-496EE8E9034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586.14</c:v>
                </c:pt>
                <c:pt idx="1">
                  <c:v>603.97</c:v>
                </c:pt>
                <c:pt idx="2">
                  <c:v>605.66</c:v>
                </c:pt>
                <c:pt idx="3">
                  <c:v>630.89</c:v>
                </c:pt>
                <c:pt idx="4">
                  <c:v>578.87</c:v>
                </c:pt>
              </c:numCache>
            </c:numRef>
          </c:val>
          <c:extLst>
            <c:ext xmlns:c16="http://schemas.microsoft.com/office/drawing/2014/chart" uri="{C3380CC4-5D6E-409C-BE32-E72D297353CC}">
              <c16:uniqueId val="{00000000-9CC8-4CEA-B495-AE79AEE37C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9CC8-4CEA-B495-AE79AEE37C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I13" zoomScaleNormal="100" workbookViewId="0">
      <selection activeCell="BL45" sqref="BL45:BZ46"/>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青森県　深浦町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7538</v>
      </c>
      <c r="AM8" s="45"/>
      <c r="AN8" s="45"/>
      <c r="AO8" s="45"/>
      <c r="AP8" s="45"/>
      <c r="AQ8" s="45"/>
      <c r="AR8" s="45"/>
      <c r="AS8" s="45"/>
      <c r="AT8" s="46">
        <f>データ!$S$6</f>
        <v>488.91</v>
      </c>
      <c r="AU8" s="47"/>
      <c r="AV8" s="47"/>
      <c r="AW8" s="47"/>
      <c r="AX8" s="47"/>
      <c r="AY8" s="47"/>
      <c r="AZ8" s="47"/>
      <c r="BA8" s="47"/>
      <c r="BB8" s="48">
        <f>データ!$T$6</f>
        <v>15.42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52.65</v>
      </c>
      <c r="J10" s="47"/>
      <c r="K10" s="47"/>
      <c r="L10" s="47"/>
      <c r="M10" s="47"/>
      <c r="N10" s="47"/>
      <c r="O10" s="81"/>
      <c r="P10" s="48">
        <f>データ!$P$6</f>
        <v>100.22</v>
      </c>
      <c r="Q10" s="48"/>
      <c r="R10" s="48"/>
      <c r="S10" s="48"/>
      <c r="T10" s="48"/>
      <c r="U10" s="48"/>
      <c r="V10" s="48"/>
      <c r="W10" s="45">
        <f>データ!$Q$6</f>
        <v>5390</v>
      </c>
      <c r="X10" s="45"/>
      <c r="Y10" s="45"/>
      <c r="Z10" s="45"/>
      <c r="AA10" s="45"/>
      <c r="AB10" s="45"/>
      <c r="AC10" s="45"/>
      <c r="AD10" s="2"/>
      <c r="AE10" s="2"/>
      <c r="AF10" s="2"/>
      <c r="AG10" s="2"/>
      <c r="AH10" s="2"/>
      <c r="AI10" s="2"/>
      <c r="AJ10" s="2"/>
      <c r="AK10" s="2"/>
      <c r="AL10" s="45">
        <f>データ!$U$6</f>
        <v>7437</v>
      </c>
      <c r="AM10" s="45"/>
      <c r="AN10" s="45"/>
      <c r="AO10" s="45"/>
      <c r="AP10" s="45"/>
      <c r="AQ10" s="45"/>
      <c r="AR10" s="45"/>
      <c r="AS10" s="45"/>
      <c r="AT10" s="46">
        <f>データ!$V$6</f>
        <v>126.83</v>
      </c>
      <c r="AU10" s="47"/>
      <c r="AV10" s="47"/>
      <c r="AW10" s="47"/>
      <c r="AX10" s="47"/>
      <c r="AY10" s="47"/>
      <c r="AZ10" s="47"/>
      <c r="BA10" s="47"/>
      <c r="BB10" s="48">
        <f>データ!$W$6</f>
        <v>58.64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111</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109</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Be+Qa28WptefJTGiF2RYlv35nb024kuQ/w1MFfIvAbMTvcCOP05dZ7wwiiWQnAjajkE+Vz0Apd070PZTt+H2GA==" saltValue="boneXLGG70P8YpzlM0N5M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5546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23230</v>
      </c>
      <c r="D6" s="20">
        <f t="shared" si="3"/>
        <v>46</v>
      </c>
      <c r="E6" s="20">
        <f t="shared" si="3"/>
        <v>1</v>
      </c>
      <c r="F6" s="20">
        <f t="shared" si="3"/>
        <v>0</v>
      </c>
      <c r="G6" s="20">
        <f t="shared" si="3"/>
        <v>1</v>
      </c>
      <c r="H6" s="20" t="str">
        <f t="shared" si="3"/>
        <v>青森県　深浦町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52.65</v>
      </c>
      <c r="P6" s="21">
        <f t="shared" si="3"/>
        <v>100.22</v>
      </c>
      <c r="Q6" s="21">
        <f t="shared" si="3"/>
        <v>5390</v>
      </c>
      <c r="R6" s="21">
        <f t="shared" si="3"/>
        <v>7538</v>
      </c>
      <c r="S6" s="21">
        <f t="shared" si="3"/>
        <v>488.91</v>
      </c>
      <c r="T6" s="21">
        <f t="shared" si="3"/>
        <v>15.42</v>
      </c>
      <c r="U6" s="21">
        <f t="shared" si="3"/>
        <v>7437</v>
      </c>
      <c r="V6" s="21">
        <f t="shared" si="3"/>
        <v>126.83</v>
      </c>
      <c r="W6" s="21">
        <f t="shared" si="3"/>
        <v>58.64</v>
      </c>
      <c r="X6" s="22">
        <f>IF(X7="",NA(),X7)</f>
        <v>103.24</v>
      </c>
      <c r="Y6" s="22">
        <f t="shared" ref="Y6:AG6" si="4">IF(Y7="",NA(),Y7)</f>
        <v>100.75</v>
      </c>
      <c r="Z6" s="22">
        <f t="shared" si="4"/>
        <v>96.87</v>
      </c>
      <c r="AA6" s="22">
        <f t="shared" si="4"/>
        <v>101.64</v>
      </c>
      <c r="AB6" s="22">
        <f t="shared" si="4"/>
        <v>106.32</v>
      </c>
      <c r="AC6" s="22">
        <f t="shared" si="4"/>
        <v>104.47</v>
      </c>
      <c r="AD6" s="22">
        <f t="shared" si="4"/>
        <v>103.81</v>
      </c>
      <c r="AE6" s="22">
        <f t="shared" si="4"/>
        <v>104.35</v>
      </c>
      <c r="AF6" s="22">
        <f t="shared" si="4"/>
        <v>105.34</v>
      </c>
      <c r="AG6" s="22">
        <f t="shared" si="4"/>
        <v>105.77</v>
      </c>
      <c r="AH6" s="21" t="str">
        <f>IF(AH7="","",IF(AH7="-","【-】","【"&amp;SUBSTITUTE(TEXT(AH7,"#,##0.00"),"-","△")&amp;"】"))</f>
        <v>【111.39】</v>
      </c>
      <c r="AI6" s="22">
        <f>IF(AI7="",NA(),AI7)</f>
        <v>47.95</v>
      </c>
      <c r="AJ6" s="22">
        <f t="shared" ref="AJ6:AR6" si="5">IF(AJ7="",NA(),AJ7)</f>
        <v>48.44</v>
      </c>
      <c r="AK6" s="22">
        <f t="shared" si="5"/>
        <v>57.77</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99.45</v>
      </c>
      <c r="AU6" s="22">
        <f t="shared" ref="AU6:BC6" si="6">IF(AU7="",NA(),AU7)</f>
        <v>82.98</v>
      </c>
      <c r="AV6" s="22">
        <f t="shared" si="6"/>
        <v>66.66</v>
      </c>
      <c r="AW6" s="22">
        <f t="shared" si="6"/>
        <v>59.53</v>
      </c>
      <c r="AX6" s="22">
        <f t="shared" si="6"/>
        <v>80.709999999999994</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1635.21</v>
      </c>
      <c r="BF6" s="22">
        <f t="shared" ref="BF6:BN6" si="7">IF(BF7="",NA(),BF7)</f>
        <v>1613.11</v>
      </c>
      <c r="BG6" s="22">
        <f t="shared" si="7"/>
        <v>1527.55</v>
      </c>
      <c r="BH6" s="22">
        <f t="shared" si="7"/>
        <v>1455.35</v>
      </c>
      <c r="BI6" s="22">
        <f t="shared" si="7"/>
        <v>1452.72</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48.89</v>
      </c>
      <c r="BQ6" s="22">
        <f t="shared" ref="BQ6:BY6" si="8">IF(BQ7="",NA(),BQ7)</f>
        <v>45.99</v>
      </c>
      <c r="BR6" s="22">
        <f t="shared" si="8"/>
        <v>45.91</v>
      </c>
      <c r="BS6" s="22">
        <f t="shared" si="8"/>
        <v>43.88</v>
      </c>
      <c r="BT6" s="22">
        <f t="shared" si="8"/>
        <v>47.77</v>
      </c>
      <c r="BU6" s="22">
        <f t="shared" si="8"/>
        <v>87.51</v>
      </c>
      <c r="BV6" s="22">
        <f t="shared" si="8"/>
        <v>84.77</v>
      </c>
      <c r="BW6" s="22">
        <f t="shared" si="8"/>
        <v>87.11</v>
      </c>
      <c r="BX6" s="22">
        <f t="shared" si="8"/>
        <v>82.78</v>
      </c>
      <c r="BY6" s="22">
        <f t="shared" si="8"/>
        <v>84.82</v>
      </c>
      <c r="BZ6" s="21" t="str">
        <f>IF(BZ7="","",IF(BZ7="-","【-】","【"&amp;SUBSTITUTE(TEXT(BZ7,"#,##0.00"),"-","△")&amp;"】"))</f>
        <v>【102.35】</v>
      </c>
      <c r="CA6" s="22">
        <f>IF(CA7="",NA(),CA7)</f>
        <v>586.14</v>
      </c>
      <c r="CB6" s="22">
        <f t="shared" ref="CB6:CJ6" si="9">IF(CB7="",NA(),CB7)</f>
        <v>603.97</v>
      </c>
      <c r="CC6" s="22">
        <f t="shared" si="9"/>
        <v>605.66</v>
      </c>
      <c r="CD6" s="22">
        <f t="shared" si="9"/>
        <v>630.89</v>
      </c>
      <c r="CE6" s="22">
        <f t="shared" si="9"/>
        <v>578.87</v>
      </c>
      <c r="CF6" s="22">
        <f t="shared" si="9"/>
        <v>218.42</v>
      </c>
      <c r="CG6" s="22">
        <f t="shared" si="9"/>
        <v>227.27</v>
      </c>
      <c r="CH6" s="22">
        <f t="shared" si="9"/>
        <v>223.98</v>
      </c>
      <c r="CI6" s="22">
        <f t="shared" si="9"/>
        <v>225.09</v>
      </c>
      <c r="CJ6" s="22">
        <f t="shared" si="9"/>
        <v>224.82</v>
      </c>
      <c r="CK6" s="21" t="str">
        <f>IF(CK7="","",IF(CK7="-","【-】","【"&amp;SUBSTITUTE(TEXT(CK7,"#,##0.00"),"-","△")&amp;"】"))</f>
        <v>【167.74】</v>
      </c>
      <c r="CL6" s="22">
        <f>IF(CL7="",NA(),CL7)</f>
        <v>36.86</v>
      </c>
      <c r="CM6" s="22">
        <f t="shared" ref="CM6:CU6" si="10">IF(CM7="",NA(),CM7)</f>
        <v>36.24</v>
      </c>
      <c r="CN6" s="22">
        <f t="shared" si="10"/>
        <v>35.69</v>
      </c>
      <c r="CO6" s="22">
        <f t="shared" si="10"/>
        <v>35.33</v>
      </c>
      <c r="CP6" s="22">
        <f t="shared" si="10"/>
        <v>43.84</v>
      </c>
      <c r="CQ6" s="22">
        <f t="shared" si="10"/>
        <v>50.24</v>
      </c>
      <c r="CR6" s="22">
        <f t="shared" si="10"/>
        <v>50.29</v>
      </c>
      <c r="CS6" s="22">
        <f t="shared" si="10"/>
        <v>49.64</v>
      </c>
      <c r="CT6" s="22">
        <f t="shared" si="10"/>
        <v>49.38</v>
      </c>
      <c r="CU6" s="22">
        <f t="shared" si="10"/>
        <v>50.09</v>
      </c>
      <c r="CV6" s="21" t="str">
        <f>IF(CV7="","",IF(CV7="-","【-】","【"&amp;SUBSTITUTE(TEXT(CV7,"#,##0.00"),"-","△")&amp;"】"))</f>
        <v>【60.29】</v>
      </c>
      <c r="CW6" s="22">
        <f>IF(CW7="",NA(),CW7)</f>
        <v>92.41</v>
      </c>
      <c r="CX6" s="22">
        <f t="shared" ref="CX6:DF6" si="11">IF(CX7="",NA(),CX7)</f>
        <v>92.47</v>
      </c>
      <c r="CY6" s="22">
        <f t="shared" si="11"/>
        <v>92.41</v>
      </c>
      <c r="CZ6" s="22">
        <f t="shared" si="11"/>
        <v>92.46</v>
      </c>
      <c r="DA6" s="22">
        <f t="shared" si="11"/>
        <v>92.46</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23.67</v>
      </c>
      <c r="DI6" s="22">
        <f t="shared" ref="DI6:DQ6" si="12">IF(DI7="",NA(),DI7)</f>
        <v>27.25</v>
      </c>
      <c r="DJ6" s="22">
        <f t="shared" si="12"/>
        <v>30.87</v>
      </c>
      <c r="DK6" s="22">
        <f t="shared" si="12"/>
        <v>34.33</v>
      </c>
      <c r="DL6" s="22">
        <f t="shared" si="12"/>
        <v>36.82</v>
      </c>
      <c r="DM6" s="22">
        <f t="shared" si="12"/>
        <v>45.14</v>
      </c>
      <c r="DN6" s="22">
        <f t="shared" si="12"/>
        <v>45.85</v>
      </c>
      <c r="DO6" s="22">
        <f t="shared" si="12"/>
        <v>47.31</v>
      </c>
      <c r="DP6" s="22">
        <f t="shared" si="12"/>
        <v>47.5</v>
      </c>
      <c r="DQ6" s="22">
        <f t="shared" si="12"/>
        <v>48.41</v>
      </c>
      <c r="DR6" s="21" t="str">
        <f>IF(DR7="","",IF(DR7="-","【-】","【"&amp;SUBSTITUTE(TEXT(DR7,"#,##0.00"),"-","△")&amp;"】"))</f>
        <v>【50.88】</v>
      </c>
      <c r="DS6" s="21">
        <f>IF(DS7="",NA(),DS7)</f>
        <v>0</v>
      </c>
      <c r="DT6" s="21">
        <f t="shared" ref="DT6:EB6" si="13">IF(DT7="",NA(),DT7)</f>
        <v>0</v>
      </c>
      <c r="DU6" s="21">
        <f t="shared" si="13"/>
        <v>0</v>
      </c>
      <c r="DV6" s="21">
        <f t="shared" si="13"/>
        <v>0</v>
      </c>
      <c r="DW6" s="22">
        <f t="shared" si="13"/>
        <v>22.55</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1">
        <f t="shared" ref="EE6:EM6" si="14">IF(EE7="",NA(),EE7)</f>
        <v>0</v>
      </c>
      <c r="EF6" s="21">
        <f t="shared" si="14"/>
        <v>0</v>
      </c>
      <c r="EG6" s="21">
        <f t="shared" si="14"/>
        <v>0</v>
      </c>
      <c r="EH6" s="21">
        <f t="shared" si="14"/>
        <v>0</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23230</v>
      </c>
      <c r="D7" s="24">
        <v>46</v>
      </c>
      <c r="E7" s="24">
        <v>1</v>
      </c>
      <c r="F7" s="24">
        <v>0</v>
      </c>
      <c r="G7" s="24">
        <v>1</v>
      </c>
      <c r="H7" s="24" t="s">
        <v>92</v>
      </c>
      <c r="I7" s="24" t="s">
        <v>93</v>
      </c>
      <c r="J7" s="24" t="s">
        <v>94</v>
      </c>
      <c r="K7" s="24" t="s">
        <v>95</v>
      </c>
      <c r="L7" s="24" t="s">
        <v>96</v>
      </c>
      <c r="M7" s="24" t="s">
        <v>97</v>
      </c>
      <c r="N7" s="25" t="s">
        <v>98</v>
      </c>
      <c r="O7" s="25">
        <v>52.65</v>
      </c>
      <c r="P7" s="25">
        <v>100.22</v>
      </c>
      <c r="Q7" s="25">
        <v>5390</v>
      </c>
      <c r="R7" s="25">
        <v>7538</v>
      </c>
      <c r="S7" s="25">
        <v>488.91</v>
      </c>
      <c r="T7" s="25">
        <v>15.42</v>
      </c>
      <c r="U7" s="25">
        <v>7437</v>
      </c>
      <c r="V7" s="25">
        <v>126.83</v>
      </c>
      <c r="W7" s="25">
        <v>58.64</v>
      </c>
      <c r="X7" s="25">
        <v>103.24</v>
      </c>
      <c r="Y7" s="25">
        <v>100.75</v>
      </c>
      <c r="Z7" s="25">
        <v>96.87</v>
      </c>
      <c r="AA7" s="25">
        <v>101.64</v>
      </c>
      <c r="AB7" s="25">
        <v>106.32</v>
      </c>
      <c r="AC7" s="25">
        <v>104.47</v>
      </c>
      <c r="AD7" s="25">
        <v>103.81</v>
      </c>
      <c r="AE7" s="25">
        <v>104.35</v>
      </c>
      <c r="AF7" s="25">
        <v>105.34</v>
      </c>
      <c r="AG7" s="25">
        <v>105.77</v>
      </c>
      <c r="AH7" s="25">
        <v>111.39</v>
      </c>
      <c r="AI7" s="25">
        <v>47.95</v>
      </c>
      <c r="AJ7" s="25">
        <v>48.44</v>
      </c>
      <c r="AK7" s="25">
        <v>57.77</v>
      </c>
      <c r="AL7" s="25">
        <v>0</v>
      </c>
      <c r="AM7" s="25">
        <v>0</v>
      </c>
      <c r="AN7" s="25">
        <v>16.399999999999999</v>
      </c>
      <c r="AO7" s="25">
        <v>25.66</v>
      </c>
      <c r="AP7" s="25">
        <v>21.69</v>
      </c>
      <c r="AQ7" s="25">
        <v>24.04</v>
      </c>
      <c r="AR7" s="25">
        <v>28.03</v>
      </c>
      <c r="AS7" s="25">
        <v>1.3</v>
      </c>
      <c r="AT7" s="25">
        <v>99.45</v>
      </c>
      <c r="AU7" s="25">
        <v>82.98</v>
      </c>
      <c r="AV7" s="25">
        <v>66.66</v>
      </c>
      <c r="AW7" s="25">
        <v>59.53</v>
      </c>
      <c r="AX7" s="25">
        <v>80.709999999999994</v>
      </c>
      <c r="AY7" s="25">
        <v>293.23</v>
      </c>
      <c r="AZ7" s="25">
        <v>300.14</v>
      </c>
      <c r="BA7" s="25">
        <v>301.04000000000002</v>
      </c>
      <c r="BB7" s="25">
        <v>305.08</v>
      </c>
      <c r="BC7" s="25">
        <v>305.33999999999997</v>
      </c>
      <c r="BD7" s="25">
        <v>261.51</v>
      </c>
      <c r="BE7" s="25">
        <v>1635.21</v>
      </c>
      <c r="BF7" s="25">
        <v>1613.11</v>
      </c>
      <c r="BG7" s="25">
        <v>1527.55</v>
      </c>
      <c r="BH7" s="25">
        <v>1455.35</v>
      </c>
      <c r="BI7" s="25">
        <v>1452.72</v>
      </c>
      <c r="BJ7" s="25">
        <v>542.29999999999995</v>
      </c>
      <c r="BK7" s="25">
        <v>566.65</v>
      </c>
      <c r="BL7" s="25">
        <v>551.62</v>
      </c>
      <c r="BM7" s="25">
        <v>585.59</v>
      </c>
      <c r="BN7" s="25">
        <v>561.34</v>
      </c>
      <c r="BO7" s="25">
        <v>265.16000000000003</v>
      </c>
      <c r="BP7" s="25">
        <v>48.89</v>
      </c>
      <c r="BQ7" s="25">
        <v>45.99</v>
      </c>
      <c r="BR7" s="25">
        <v>45.91</v>
      </c>
      <c r="BS7" s="25">
        <v>43.88</v>
      </c>
      <c r="BT7" s="25">
        <v>47.77</v>
      </c>
      <c r="BU7" s="25">
        <v>87.51</v>
      </c>
      <c r="BV7" s="25">
        <v>84.77</v>
      </c>
      <c r="BW7" s="25">
        <v>87.11</v>
      </c>
      <c r="BX7" s="25">
        <v>82.78</v>
      </c>
      <c r="BY7" s="25">
        <v>84.82</v>
      </c>
      <c r="BZ7" s="25">
        <v>102.35</v>
      </c>
      <c r="CA7" s="25">
        <v>586.14</v>
      </c>
      <c r="CB7" s="25">
        <v>603.97</v>
      </c>
      <c r="CC7" s="25">
        <v>605.66</v>
      </c>
      <c r="CD7" s="25">
        <v>630.89</v>
      </c>
      <c r="CE7" s="25">
        <v>578.87</v>
      </c>
      <c r="CF7" s="25">
        <v>218.42</v>
      </c>
      <c r="CG7" s="25">
        <v>227.27</v>
      </c>
      <c r="CH7" s="25">
        <v>223.98</v>
      </c>
      <c r="CI7" s="25">
        <v>225.09</v>
      </c>
      <c r="CJ7" s="25">
        <v>224.82</v>
      </c>
      <c r="CK7" s="25">
        <v>167.74</v>
      </c>
      <c r="CL7" s="25">
        <v>36.86</v>
      </c>
      <c r="CM7" s="25">
        <v>36.24</v>
      </c>
      <c r="CN7" s="25">
        <v>35.69</v>
      </c>
      <c r="CO7" s="25">
        <v>35.33</v>
      </c>
      <c r="CP7" s="25">
        <v>43.84</v>
      </c>
      <c r="CQ7" s="25">
        <v>50.24</v>
      </c>
      <c r="CR7" s="25">
        <v>50.29</v>
      </c>
      <c r="CS7" s="25">
        <v>49.64</v>
      </c>
      <c r="CT7" s="25">
        <v>49.38</v>
      </c>
      <c r="CU7" s="25">
        <v>50.09</v>
      </c>
      <c r="CV7" s="25">
        <v>60.29</v>
      </c>
      <c r="CW7" s="25">
        <v>92.41</v>
      </c>
      <c r="CX7" s="25">
        <v>92.47</v>
      </c>
      <c r="CY7" s="25">
        <v>92.41</v>
      </c>
      <c r="CZ7" s="25">
        <v>92.46</v>
      </c>
      <c r="DA7" s="25">
        <v>92.46</v>
      </c>
      <c r="DB7" s="25">
        <v>78.650000000000006</v>
      </c>
      <c r="DC7" s="25">
        <v>77.73</v>
      </c>
      <c r="DD7" s="25">
        <v>78.09</v>
      </c>
      <c r="DE7" s="25">
        <v>78.010000000000005</v>
      </c>
      <c r="DF7" s="25">
        <v>77.599999999999994</v>
      </c>
      <c r="DG7" s="25">
        <v>90.12</v>
      </c>
      <c r="DH7" s="25">
        <v>23.67</v>
      </c>
      <c r="DI7" s="25">
        <v>27.25</v>
      </c>
      <c r="DJ7" s="25">
        <v>30.87</v>
      </c>
      <c r="DK7" s="25">
        <v>34.33</v>
      </c>
      <c r="DL7" s="25">
        <v>36.82</v>
      </c>
      <c r="DM7" s="25">
        <v>45.14</v>
      </c>
      <c r="DN7" s="25">
        <v>45.85</v>
      </c>
      <c r="DO7" s="25">
        <v>47.31</v>
      </c>
      <c r="DP7" s="25">
        <v>47.5</v>
      </c>
      <c r="DQ7" s="25">
        <v>48.41</v>
      </c>
      <c r="DR7" s="25">
        <v>50.88</v>
      </c>
      <c r="DS7" s="25">
        <v>0</v>
      </c>
      <c r="DT7" s="25">
        <v>0</v>
      </c>
      <c r="DU7" s="25">
        <v>0</v>
      </c>
      <c r="DV7" s="25">
        <v>0</v>
      </c>
      <c r="DW7" s="25">
        <v>22.55</v>
      </c>
      <c r="DX7" s="25">
        <v>13.58</v>
      </c>
      <c r="DY7" s="25">
        <v>14.13</v>
      </c>
      <c r="DZ7" s="25">
        <v>16.77</v>
      </c>
      <c r="EA7" s="25">
        <v>17.399999999999999</v>
      </c>
      <c r="EB7" s="25">
        <v>18.64</v>
      </c>
      <c r="EC7" s="25">
        <v>22.3</v>
      </c>
      <c r="ED7" s="25">
        <v>0</v>
      </c>
      <c r="EE7" s="25">
        <v>0</v>
      </c>
      <c r="EF7" s="25">
        <v>0</v>
      </c>
      <c r="EG7" s="25">
        <v>0</v>
      </c>
      <c r="EH7" s="25">
        <v>0</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2023-01-13T07:09:06Z</cp:lastPrinted>
  <dcterms:created xsi:type="dcterms:W3CDTF">2022-12-01T00:52:23Z</dcterms:created>
  <dcterms:modified xsi:type="dcterms:W3CDTF">2023-01-24T00:34:27Z</dcterms:modified>
  <cp:category/>
</cp:coreProperties>
</file>