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iuchi118\Desktop\【経営比較分析表】2018_023230_47_1718\"/>
    </mc:Choice>
  </mc:AlternateContent>
  <workbookProtection workbookAlgorithmName="SHA-512" workbookHashValue="zFO7G0uZOx5pZvayDNr4P7ETNPHxb+Gm+CUi+aZ8UxGjaQIYWHH7JYG+Q2aBN1oJju0Dt0D8+oS2+WuhVvAdEg==" workbookSaltValue="xfl4CA+TG/uLhy4jMT2vG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<sst xmlns="http://schemas.openxmlformats.org/spreadsheetml/2006/main" count="228" uniqueCount="114">
  <si>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</si>
  <si>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</si>
  <si>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</si>
  <si>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</si>
  <si>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</si>
  <si>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</si>
  <si>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</si>
  <si>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</si>
  <si>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</si>
  <si>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</si>
  <si>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</si>
  <si>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</si>
  <si>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</si>
  <si>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</si>
  <si>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</si>
  <si>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</si>
  <si>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</si>
  <si>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</si>
  <si>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</si>
  <si>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</si>
  <si>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</si>
  <si>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</si>
  <si>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</si>
  <si>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</si>
  <si>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</si>
  <si>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</si>
  <si>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</si>
  <si>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</si>
  <si>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</si>
  <si>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</si>
  <si>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</si>
  <si>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</si>
  <si>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</si>
  <si>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</si>
  <si>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</si>
  <si>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</si>
  <si>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</si>
  <si>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</si>
  <si>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</si>
  <si>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</si>
  <si>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</si>
  <si>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</si>
  <si>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</si>
  <si>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</si>
  <si>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</si>
  <si>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</si>
  <si>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</si>
  <si>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</si>
  <si>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</si>
  <si>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</si>
  <si>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</si>
  <si>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</si>
  <si>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</si>
  <si>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</si>
  <si>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</si>
  <si>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</si>
  <si>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</si>
  <si>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</si>
  <si>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</si>
  <si>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</si>
  <si>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</si>
  <si>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</si>
  <si>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</si>
  <si>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</si>
  <si>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</si>
  <si>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</si>
  <si>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</si>
  <si>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</si>
  <si>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</si>
  <si>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</si>
  <si>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</si>
  <si>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</si>
  <si>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</si>
  <si>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</si>
  <si>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</si>
  <si>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</si>
  <si>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</si>
  <si>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</si>
  <si>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</si>
  <si>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</si>
  <si>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</si>
  <si>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</si>
  <si>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</si>
  <si>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</si>
  <si>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</si>
  <si>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</si>
  <si>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</si>
  <si>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</si>
  <si>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</si>
  <si>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</si>
  <si>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</si>
  <si>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</si>
  <si>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</si>
  <si>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</si>
  <si>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</si>
  <si>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</si>
  <si>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</si>
  <si>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</si>
  <si>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</si>
  <si>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</si>
  <si>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</si>
  <si>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</si>
  <si>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</si>
  <si>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</si>
  <si>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</si>
  <si>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</si>
  <si>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</si>
  <si>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</si>
  <si>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</si>
  <si>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</si>
  <si>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</si>
  <si>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１. 収益的収支比率が100％を上回った。その要因として、料金収入や他会計繰入金等に対する汚水管理費の抑制が大きい。　　　　　　　　　　　　　　　　　　２．水洗化率が58.25％と類似団体平均よりも低い状況にある。その理由として、人口減少、高齢化率の高さに影響を受けている。　　　　　　　　　　　　　　　　　　　　　　　３．当処理区は、岩崎地区と沢辺地区を管路で接続し、岩崎浄化センターに集約する建設改良費に多額の建設費を要したため、汚水処理原価は平均値と比較して高止まり傾向にある。　　　　　　　　　　　　　　　　　　　４．今後の人口減少を背景に、経費回収率は依然として厳しい状況にある。　　　　　　　　　　　　　　　５．汚水処理原価は施設管理費及び資本費に対する元利償還金の増加による影響が大きい。</t>
    <rPh sb="3" eb="6">
      <t>シュウエキテキ</t>
    </rPh>
    <rPh sb="6" eb="8">
      <t>シュウシ</t>
    </rPh>
    <rPh sb="8" eb="10">
      <t>ヒリツ</t>
    </rPh>
    <rPh sb="16" eb="18">
      <t>ウワマワ</t>
    </rPh>
    <rPh sb="23" eb="25">
      <t>ヨウイン</t>
    </rPh>
    <rPh sb="29" eb="31">
      <t>リョウキン</t>
    </rPh>
    <rPh sb="31" eb="33">
      <t>シュウニュウ</t>
    </rPh>
    <rPh sb="34" eb="35">
      <t>タ</t>
    </rPh>
    <rPh sb="35" eb="37">
      <t>カイケイ</t>
    </rPh>
    <rPh sb="37" eb="39">
      <t>クリイレ</t>
    </rPh>
    <rPh sb="39" eb="40">
      <t>キン</t>
    </rPh>
    <rPh sb="40" eb="41">
      <t>ナド</t>
    </rPh>
    <rPh sb="42" eb="43">
      <t>タイ</t>
    </rPh>
    <rPh sb="45" eb="47">
      <t>オスイ</t>
    </rPh>
    <rPh sb="47" eb="49">
      <t>カンリ</t>
    </rPh>
    <rPh sb="51" eb="53">
      <t>ヨクセイ</t>
    </rPh>
    <rPh sb="54" eb="55">
      <t>オオ</t>
    </rPh>
    <rPh sb="78" eb="81">
      <t>スイセンカ</t>
    </rPh>
    <rPh sb="81" eb="82">
      <t>リツ</t>
    </rPh>
    <rPh sb="90" eb="92">
      <t>ルイジ</t>
    </rPh>
    <rPh sb="92" eb="94">
      <t>ダンタイ</t>
    </rPh>
    <rPh sb="94" eb="96">
      <t>ヘイキン</t>
    </rPh>
    <rPh sb="99" eb="100">
      <t>ヒク</t>
    </rPh>
    <rPh sb="101" eb="103">
      <t>ジョウキョウ</t>
    </rPh>
    <rPh sb="109" eb="111">
      <t>リユウ</t>
    </rPh>
    <rPh sb="115" eb="117">
      <t>ジンコウ</t>
    </rPh>
    <rPh sb="117" eb="119">
      <t>ゲンショウ</t>
    </rPh>
    <rPh sb="120" eb="123">
      <t>コウレイカ</t>
    </rPh>
    <rPh sb="123" eb="124">
      <t>リツ</t>
    </rPh>
    <rPh sb="125" eb="126">
      <t>タカ</t>
    </rPh>
    <rPh sb="128" eb="130">
      <t>エイキョウ</t>
    </rPh>
    <rPh sb="131" eb="132">
      <t>ウ</t>
    </rPh>
    <rPh sb="162" eb="163">
      <t>トウ</t>
    </rPh>
    <rPh sb="163" eb="165">
      <t>ショリ</t>
    </rPh>
    <rPh sb="165" eb="166">
      <t>ク</t>
    </rPh>
    <rPh sb="168" eb="170">
      <t>イワサキ</t>
    </rPh>
    <rPh sb="170" eb="172">
      <t>チク</t>
    </rPh>
    <rPh sb="173" eb="175">
      <t>サワベ</t>
    </rPh>
    <rPh sb="175" eb="177">
      <t>チク</t>
    </rPh>
    <rPh sb="178" eb="180">
      <t>カンロ</t>
    </rPh>
    <rPh sb="181" eb="183">
      <t>セツゾク</t>
    </rPh>
    <rPh sb="185" eb="187">
      <t>イワサキ</t>
    </rPh>
    <rPh sb="187" eb="189">
      <t>ジョウカ</t>
    </rPh>
    <rPh sb="194" eb="196">
      <t>シュウヤク</t>
    </rPh>
    <rPh sb="198" eb="200">
      <t>ケンセツ</t>
    </rPh>
    <rPh sb="200" eb="202">
      <t>カイリョウ</t>
    </rPh>
    <rPh sb="202" eb="203">
      <t>ヒ</t>
    </rPh>
    <rPh sb="204" eb="206">
      <t>タガク</t>
    </rPh>
    <rPh sb="207" eb="210">
      <t>ケンセツヒ</t>
    </rPh>
    <rPh sb="211" eb="212">
      <t>ヨウ</t>
    </rPh>
    <rPh sb="217" eb="219">
      <t>オスイ</t>
    </rPh>
    <rPh sb="219" eb="221">
      <t>ショリ</t>
    </rPh>
    <rPh sb="221" eb="223">
      <t>ゲンカ</t>
    </rPh>
    <rPh sb="224" eb="227">
      <t>ヘイキンチ</t>
    </rPh>
    <rPh sb="228" eb="230">
      <t>ヒカク</t>
    </rPh>
    <rPh sb="232" eb="234">
      <t>タカド</t>
    </rPh>
    <rPh sb="236" eb="238">
      <t>ケイコウ</t>
    </rPh>
    <rPh sb="263" eb="265">
      <t>コンゴ</t>
    </rPh>
    <rPh sb="266" eb="268">
      <t>ジンコウ</t>
    </rPh>
    <rPh sb="268" eb="270">
      <t>ゲンショウ</t>
    </rPh>
    <rPh sb="271" eb="273">
      <t>ハイケイ</t>
    </rPh>
    <rPh sb="275" eb="277">
      <t>ケイヒ</t>
    </rPh>
    <rPh sb="277" eb="279">
      <t>カイシュウ</t>
    </rPh>
    <rPh sb="279" eb="280">
      <t>リツ</t>
    </rPh>
    <rPh sb="281" eb="283">
      <t>イゼン</t>
    </rPh>
    <rPh sb="286" eb="287">
      <t>キビ</t>
    </rPh>
    <rPh sb="289" eb="291">
      <t>ジョウキョウ</t>
    </rPh>
    <rPh sb="312" eb="314">
      <t>オスイ</t>
    </rPh>
    <rPh sb="314" eb="316">
      <t>ショリ</t>
    </rPh>
    <rPh sb="316" eb="318">
      <t>ゲンカ</t>
    </rPh>
    <rPh sb="319" eb="321">
      <t>シセツ</t>
    </rPh>
    <rPh sb="321" eb="324">
      <t>カンリヒ</t>
    </rPh>
    <rPh sb="324" eb="325">
      <t>オヨ</t>
    </rPh>
    <rPh sb="326" eb="328">
      <t>シホン</t>
    </rPh>
    <rPh sb="328" eb="329">
      <t>ヒ</t>
    </rPh>
    <rPh sb="330" eb="331">
      <t>タイ</t>
    </rPh>
    <rPh sb="333" eb="335">
      <t>ガンリ</t>
    </rPh>
    <rPh sb="335" eb="338">
      <t>ショウカンキン</t>
    </rPh>
    <rPh sb="339" eb="341">
      <t>ゾウカ</t>
    </rPh>
    <rPh sb="344" eb="346">
      <t>エイキョウ</t>
    </rPh>
    <rPh sb="347" eb="348">
      <t>オオ</t>
    </rPh>
    <phoneticPr fontId="4"/>
  </si>
  <si>
    <t>１．管路・岩崎浄化センターともに供用後15年を経過している。小規模な故障や部品の交換費用は高額ではないが、年々修繕箇所が増え、その対応に苦慮している。また、管路自体の破損はまだ発生していないため、管渠改善率は0％である。岩崎浄化センターは立地条件の都合上、日本海からの塩害により、屋根や扉等、腐食が目立ってきている。　　　　　　　２．管路には多くのマンホールポンプが存在し、これらについても、多くのストック量となるため、ストックマネジメントによる更新を図るべきであるが、現在のところ事後保全で対処するしかない状況にある。</t>
    <rPh sb="2" eb="4">
      <t>カンロ</t>
    </rPh>
    <rPh sb="5" eb="7">
      <t>イワサキ</t>
    </rPh>
    <rPh sb="7" eb="9">
      <t>ジョウカ</t>
    </rPh>
    <rPh sb="16" eb="18">
      <t>キョウヨウ</t>
    </rPh>
    <rPh sb="18" eb="19">
      <t>ゴ</t>
    </rPh>
    <rPh sb="21" eb="22">
      <t>ネン</t>
    </rPh>
    <rPh sb="23" eb="25">
      <t>ケイカ</t>
    </rPh>
    <rPh sb="30" eb="33">
      <t>ショウキボ</t>
    </rPh>
    <rPh sb="34" eb="36">
      <t>コショウ</t>
    </rPh>
    <rPh sb="37" eb="39">
      <t>ブヒン</t>
    </rPh>
    <rPh sb="40" eb="42">
      <t>コウカン</t>
    </rPh>
    <rPh sb="42" eb="44">
      <t>ヒヨウ</t>
    </rPh>
    <rPh sb="45" eb="47">
      <t>コウガク</t>
    </rPh>
    <rPh sb="53" eb="55">
      <t>ネンネン</t>
    </rPh>
    <rPh sb="55" eb="57">
      <t>シュウゼン</t>
    </rPh>
    <rPh sb="57" eb="59">
      <t>カショ</t>
    </rPh>
    <rPh sb="60" eb="61">
      <t>フ</t>
    </rPh>
    <rPh sb="65" eb="67">
      <t>タイオウ</t>
    </rPh>
    <rPh sb="68" eb="70">
      <t>クリョ</t>
    </rPh>
    <rPh sb="78" eb="80">
      <t>カンロ</t>
    </rPh>
    <rPh sb="80" eb="82">
      <t>ジタイ</t>
    </rPh>
    <rPh sb="83" eb="85">
      <t>ハソン</t>
    </rPh>
    <rPh sb="88" eb="90">
      <t>ハッセイ</t>
    </rPh>
    <rPh sb="98" eb="99">
      <t>カン</t>
    </rPh>
    <rPh sb="99" eb="100">
      <t>キョ</t>
    </rPh>
    <rPh sb="100" eb="102">
      <t>カイゼン</t>
    </rPh>
    <rPh sb="102" eb="103">
      <t>リツ</t>
    </rPh>
    <rPh sb="110" eb="112">
      <t>イワサキ</t>
    </rPh>
    <rPh sb="112" eb="114">
      <t>ジョウカ</t>
    </rPh>
    <rPh sb="119" eb="121">
      <t>リッチ</t>
    </rPh>
    <rPh sb="121" eb="123">
      <t>ジョウケン</t>
    </rPh>
    <rPh sb="124" eb="127">
      <t>ツゴウジョウ</t>
    </rPh>
    <rPh sb="128" eb="129">
      <t>ヒ</t>
    </rPh>
    <rPh sb="129" eb="130">
      <t>ホン</t>
    </rPh>
    <rPh sb="130" eb="131">
      <t>ウミ</t>
    </rPh>
    <rPh sb="134" eb="136">
      <t>エンガイ</t>
    </rPh>
    <rPh sb="140" eb="142">
      <t>ヤネ</t>
    </rPh>
    <rPh sb="143" eb="144">
      <t>トビラ</t>
    </rPh>
    <rPh sb="144" eb="145">
      <t>ナド</t>
    </rPh>
    <rPh sb="146" eb="148">
      <t>フショク</t>
    </rPh>
    <rPh sb="149" eb="151">
      <t>メダ</t>
    </rPh>
    <rPh sb="167" eb="169">
      <t>カンロ</t>
    </rPh>
    <rPh sb="171" eb="172">
      <t>オオ</t>
    </rPh>
    <rPh sb="183" eb="185">
      <t>ソンザイ</t>
    </rPh>
    <rPh sb="196" eb="197">
      <t>オオ</t>
    </rPh>
    <rPh sb="203" eb="204">
      <t>リョウ</t>
    </rPh>
    <rPh sb="223" eb="225">
      <t>コウシン</t>
    </rPh>
    <rPh sb="226" eb="227">
      <t>ハカ</t>
    </rPh>
    <rPh sb="235" eb="237">
      <t>ゲンザイ</t>
    </rPh>
    <rPh sb="241" eb="243">
      <t>ジゴ</t>
    </rPh>
    <rPh sb="243" eb="245">
      <t>ホゼン</t>
    </rPh>
    <rPh sb="246" eb="248">
      <t>タイショ</t>
    </rPh>
    <rPh sb="254" eb="256">
      <t>ジョウキョウ</t>
    </rPh>
    <phoneticPr fontId="4"/>
  </si>
  <si>
    <t>１．料金収入は、人口減少や高齢化に伴う使用量の減少による減収が懸念される。また、元利償還金のピークを過ぎて徐々に減少しているが、施設の老朽化に伴う新たな費用の増加が見込まれる。　　　　　　　　　　　　　　　　　　　　２．令和2年度から2か年でストックマネジメントを策定し、管路及び岩崎浄化センターを計画的に改善していく。</t>
    <rPh sb="2" eb="4">
      <t>リョウキン</t>
    </rPh>
    <rPh sb="4" eb="6">
      <t>シュウニュウ</t>
    </rPh>
    <rPh sb="8" eb="10">
      <t>ジンコウ</t>
    </rPh>
    <rPh sb="10" eb="12">
      <t>ゲンショウ</t>
    </rPh>
    <rPh sb="13" eb="16">
      <t>コウレイカ</t>
    </rPh>
    <rPh sb="17" eb="18">
      <t>トモナ</t>
    </rPh>
    <rPh sb="19" eb="22">
      <t>シヨウリョウ</t>
    </rPh>
    <rPh sb="23" eb="25">
      <t>ゲンショウ</t>
    </rPh>
    <rPh sb="28" eb="30">
      <t>ゲンシュウ</t>
    </rPh>
    <rPh sb="31" eb="33">
      <t>ケネン</t>
    </rPh>
    <rPh sb="50" eb="51">
      <t>ス</t>
    </rPh>
    <rPh sb="67" eb="70">
      <t>ロウキュウカ</t>
    </rPh>
    <rPh sb="71" eb="72">
      <t>トモナ</t>
    </rPh>
    <rPh sb="73" eb="74">
      <t>アラ</t>
    </rPh>
    <rPh sb="76" eb="78">
      <t>ヒヨウ</t>
    </rPh>
    <rPh sb="79" eb="81">
      <t>ゾウカ</t>
    </rPh>
    <rPh sb="82" eb="84">
      <t>ミコ</t>
    </rPh>
    <rPh sb="110" eb="112">
      <t>レイワ</t>
    </rPh>
    <rPh sb="113" eb="115">
      <t>ネンド</t>
    </rPh>
    <rPh sb="119" eb="120">
      <t>ネン</t>
    </rPh>
    <rPh sb="132" eb="134">
      <t>サクテイ</t>
    </rPh>
    <rPh sb="136" eb="138">
      <t>カンロ</t>
    </rPh>
    <rPh sb="138" eb="139">
      <t>オヨ</t>
    </rPh>
    <rPh sb="140" eb="142">
      <t>イワサキ</t>
    </rPh>
    <rPh sb="142" eb="144">
      <t>ジョウカ</t>
    </rPh>
    <rPh sb="153" eb="15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</si>
</sst>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01-43B3-817C-4231EC8AAF9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0.13</c:v>
                </c:pt>
                <c:pt idx="4">
                  <c:v>0.13</c:v>
                </c:pt>
              </c:numCache>
            </c:numRef>
          </c:val>
          <c:smooth val="0"/>
          <c:extLst>
            <c:ext xmlns:c16="http://schemas.microsoft.com/office/drawing/2014/chart" uri="{C3380CC4-5D6E-409C-BE32-E72D297353CC}">
              <c16:uniqueId val="{00000001-CA01-43B3-817C-4231EC8AAF9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33.409999999999997</c:v>
                </c:pt>
                <c:pt idx="1">
                  <c:v>32.200000000000003</c:v>
                </c:pt>
                <c:pt idx="2">
                  <c:v>35.61</c:v>
                </c:pt>
                <c:pt idx="3">
                  <c:v>36.1</c:v>
                </c:pt>
                <c:pt idx="4">
                  <c:v>37.07</c:v>
                </c:pt>
              </c:numCache>
            </c:numRef>
          </c:val>
          <c:extLst>
            <c:ext xmlns:c16="http://schemas.microsoft.com/office/drawing/2014/chart" uri="{C3380CC4-5D6E-409C-BE32-E72D297353CC}">
              <c16:uniqueId val="{00000000-A2DF-4C65-9ECB-4C505E99598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37.08</c:v>
                </c:pt>
                <c:pt idx="4">
                  <c:v>42.56</c:v>
                </c:pt>
              </c:numCache>
            </c:numRef>
          </c:val>
          <c:smooth val="0"/>
          <c:extLst>
            <c:ext xmlns:c16="http://schemas.microsoft.com/office/drawing/2014/chart" uri="{C3380CC4-5D6E-409C-BE32-E72D297353CC}">
              <c16:uniqueId val="{00000001-A2DF-4C65-9ECB-4C505E99598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52</c:v>
                </c:pt>
                <c:pt idx="1">
                  <c:v>52.71</c:v>
                </c:pt>
                <c:pt idx="2">
                  <c:v>53.05</c:v>
                </c:pt>
                <c:pt idx="3">
                  <c:v>55.76</c:v>
                </c:pt>
                <c:pt idx="4">
                  <c:v>58.25</c:v>
                </c:pt>
              </c:numCache>
            </c:numRef>
          </c:val>
          <c:extLst>
            <c:ext xmlns:c16="http://schemas.microsoft.com/office/drawing/2014/chart" uri="{C3380CC4-5D6E-409C-BE32-E72D297353CC}">
              <c16:uniqueId val="{00000000-7755-4C52-8699-7B921728BE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67.22</c:v>
                </c:pt>
                <c:pt idx="4">
                  <c:v>83.32</c:v>
                </c:pt>
              </c:numCache>
            </c:numRef>
          </c:val>
          <c:smooth val="0"/>
          <c:extLst>
            <c:ext xmlns:c16="http://schemas.microsoft.com/office/drawing/2014/chart" uri="{C3380CC4-5D6E-409C-BE32-E72D297353CC}">
              <c16:uniqueId val="{00000001-7755-4C52-8699-7B921728BE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83.99</c:v>
                </c:pt>
                <c:pt idx="1">
                  <c:v>86.94</c:v>
                </c:pt>
                <c:pt idx="2">
                  <c:v>79.41</c:v>
                </c:pt>
                <c:pt idx="3">
                  <c:v>85.05</c:v>
                </c:pt>
                <c:pt idx="4">
                  <c:v>102.07</c:v>
                </c:pt>
              </c:numCache>
            </c:numRef>
          </c:val>
          <c:extLst>
            <c:ext xmlns:c16="http://schemas.microsoft.com/office/drawing/2014/chart" uri="{C3380CC4-5D6E-409C-BE32-E72D297353CC}">
              <c16:uniqueId val="{00000000-3DB9-4BB8-9A6E-73879337E93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B9-4BB8-9A6E-73879337E93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37-4B1F-8E2D-A7687DE9B4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37-4B1F-8E2D-A7687DE9B4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35-4563-8F82-021E94C2BB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35-4563-8F82-021E94C2BB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DF-4376-8174-28731B539DA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DF-4376-8174-28731B539DA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63-47D1-A900-FF02ADB3731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63-47D1-A900-FF02ADB3731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35.08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8F3-4D36-9637-BBC76BD4D44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1223.96</c:v>
                </c:pt>
                <c:pt idx="4">
                  <c:v>1194.1500000000001</c:v>
                </c:pt>
              </c:numCache>
            </c:numRef>
          </c:val>
          <c:smooth val="0"/>
          <c:extLst>
            <c:ext xmlns:c16="http://schemas.microsoft.com/office/drawing/2014/chart" uri="{C3380CC4-5D6E-409C-BE32-E72D297353CC}">
              <c16:uniqueId val="{00000001-28F3-4D36-9637-BBC76BD4D44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44.15</c:v>
                </c:pt>
                <c:pt idx="1">
                  <c:v>52.51</c:v>
                </c:pt>
                <c:pt idx="2">
                  <c:v>34.01</c:v>
                </c:pt>
                <c:pt idx="3">
                  <c:v>24.18</c:v>
                </c:pt>
                <c:pt idx="4">
                  <c:v>28.28</c:v>
                </c:pt>
              </c:numCache>
            </c:numRef>
          </c:val>
          <c:extLst>
            <c:ext xmlns:c16="http://schemas.microsoft.com/office/drawing/2014/chart" uri="{C3380CC4-5D6E-409C-BE32-E72D297353CC}">
              <c16:uniqueId val="{00000000-2AD0-4B9A-822C-8EDDA71A41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61.54</c:v>
                </c:pt>
                <c:pt idx="4">
                  <c:v>72.260000000000005</c:v>
                </c:pt>
              </c:numCache>
            </c:numRef>
          </c:val>
          <c:smooth val="0"/>
          <c:extLst>
            <c:ext xmlns:c16="http://schemas.microsoft.com/office/drawing/2014/chart" uri="{C3380CC4-5D6E-409C-BE32-E72D297353CC}">
              <c16:uniqueId val="{00000001-2AD0-4B9A-822C-8EDDA71A41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540.66</c:v>
                </c:pt>
                <c:pt idx="1">
                  <c:v>458.48</c:v>
                </c:pt>
                <c:pt idx="2">
                  <c:v>712.7</c:v>
                </c:pt>
                <c:pt idx="3">
                  <c:v>853.27</c:v>
                </c:pt>
                <c:pt idx="4">
                  <c:v>722.15</c:v>
                </c:pt>
              </c:numCache>
            </c:numRef>
          </c:val>
          <c:extLst>
            <c:ext xmlns:c16="http://schemas.microsoft.com/office/drawing/2014/chart" uri="{C3380CC4-5D6E-409C-BE32-E72D297353CC}">
              <c16:uniqueId val="{00000000-EB8B-4BE3-BDD3-F7EEBAFD72F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267.86</c:v>
                </c:pt>
                <c:pt idx="4">
                  <c:v>230.02</c:v>
                </c:pt>
              </c:numCache>
            </c:numRef>
          </c:val>
          <c:smooth val="0"/>
          <c:extLst>
            <c:ext xmlns:c16="http://schemas.microsoft.com/office/drawing/2014/chart" uri="{C3380CC4-5D6E-409C-BE32-E72D297353CC}">
              <c16:uniqueId val="{00000001-EB8B-4BE3-BDD3-F7EEBAFD72F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1" zoomScaleNormal="10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青森県　深浦町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8228</v>
      </c>
      <c r="AM8" s="50"/>
      <c r="AN8" s="50"/>
      <c r="AO8" s="50"/>
      <c r="AP8" s="50"/>
      <c r="AQ8" s="50"/>
      <c r="AR8" s="50"/>
      <c r="AS8" s="50"/>
      <c r="AT8" s="45">
        <f>データ!T6</f>
        <v>488.9</v>
      </c>
      <c r="AU8" s="45"/>
      <c r="AV8" s="45"/>
      <c r="AW8" s="45"/>
      <c r="AX8" s="45"/>
      <c r="AY8" s="45"/>
      <c r="AZ8" s="45"/>
      <c r="BA8" s="45"/>
      <c r="BB8" s="45">
        <f>データ!U6</f>
        <v>16.829999999999998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12.23</v>
      </c>
      <c r="Q10" s="45"/>
      <c r="R10" s="45"/>
      <c r="S10" s="45"/>
      <c r="T10" s="45"/>
      <c r="U10" s="45"/>
      <c r="V10" s="45"/>
      <c r="W10" s="45">
        <f>データ!Q6</f>
        <v>85.88</v>
      </c>
      <c r="X10" s="45"/>
      <c r="Y10" s="45"/>
      <c r="Z10" s="45"/>
      <c r="AA10" s="45"/>
      <c r="AB10" s="45"/>
      <c r="AC10" s="45"/>
      <c r="AD10" s="50">
        <f>データ!R6</f>
        <v>3834</v>
      </c>
      <c r="AE10" s="50"/>
      <c r="AF10" s="50"/>
      <c r="AG10" s="50"/>
      <c r="AH10" s="50"/>
      <c r="AI10" s="50"/>
      <c r="AJ10" s="50"/>
      <c r="AK10" s="2"/>
      <c r="AL10" s="50">
        <f>データ!V6</f>
        <v>994</v>
      </c>
      <c r="AM10" s="50"/>
      <c r="AN10" s="50"/>
      <c r="AO10" s="50"/>
      <c r="AP10" s="50"/>
      <c r="AQ10" s="50"/>
      <c r="AR10" s="50"/>
      <c r="AS10" s="50"/>
      <c r="AT10" s="45">
        <f>データ!W6</f>
        <v>0.56999999999999995</v>
      </c>
      <c r="AU10" s="45"/>
      <c r="AV10" s="45"/>
      <c r="AW10" s="45"/>
      <c r="AX10" s="45"/>
      <c r="AY10" s="45"/>
      <c r="AZ10" s="45"/>
      <c r="BA10" s="45"/>
      <c r="BB10" s="45">
        <f>データ!X6</f>
        <v>1743.86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S0eqkjhzM8RcfjgjpyYIctyF1JcXWSPtnwu0lLWrdDuJhyBN/5N9Gfw9dBrRA13AvGCCPp3mofbhpIMQ1tzymQ==" saltValue="fnVal+IzEVXfFyGNtktxh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23230</v>
      </c>
      <c r="D6" s="33">
        <f t="shared" si="3"/>
        <v>47</v>
      </c>
      <c r="E6" s="33">
        <f t="shared" si="3"/>
        <v>17</v>
      </c>
      <c r="F6" s="33">
        <f t="shared" si="3"/>
        <v>4</v>
      </c>
      <c r="G6" s="33">
        <f t="shared" si="3"/>
        <v>0</v>
      </c>
      <c r="H6" s="33" t="str">
        <f t="shared" si="3"/>
        <v>青森県　深浦町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12.23</v>
      </c>
      <c r="Q6" s="34">
        <f t="shared" si="3"/>
        <v>85.88</v>
      </c>
      <c r="R6" s="34">
        <f t="shared" si="3"/>
        <v>3834</v>
      </c>
      <c r="S6" s="34">
        <f t="shared" si="3"/>
        <v>8228</v>
      </c>
      <c r="T6" s="34">
        <f t="shared" si="3"/>
        <v>488.9</v>
      </c>
      <c r="U6" s="34">
        <f t="shared" si="3"/>
        <v>16.829999999999998</v>
      </c>
      <c r="V6" s="34">
        <f t="shared" si="3"/>
        <v>994</v>
      </c>
      <c r="W6" s="34">
        <f t="shared" si="3"/>
        <v>0.56999999999999995</v>
      </c>
      <c r="X6" s="34">
        <f t="shared" si="3"/>
        <v>1743.86</v>
      </c>
      <c r="Y6" s="35">
        <f>IF(Y7="",NA(),Y7)</f>
        <v>83.99</v>
      </c>
      <c r="Z6" s="35">
        <f t="shared" ref="Z6:AH6" si="4">IF(Z7="",NA(),Z7)</f>
        <v>86.94</v>
      </c>
      <c r="AA6" s="35">
        <f t="shared" si="4"/>
        <v>79.41</v>
      </c>
      <c r="AB6" s="35">
        <f t="shared" si="4"/>
        <v>85.05</v>
      </c>
      <c r="AC6" s="35">
        <f t="shared" si="4"/>
        <v>102.07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35.08</v>
      </c>
      <c r="BH6" s="34">
        <f t="shared" si="7"/>
        <v>0</v>
      </c>
      <c r="BI6" s="34">
        <f t="shared" si="7"/>
        <v>0</v>
      </c>
      <c r="BJ6" s="34">
        <f t="shared" si="7"/>
        <v>0</v>
      </c>
      <c r="BK6" s="35">
        <f t="shared" si="7"/>
        <v>1671.86</v>
      </c>
      <c r="BL6" s="35">
        <f t="shared" si="7"/>
        <v>1673.47</v>
      </c>
      <c r="BM6" s="35">
        <f t="shared" si="7"/>
        <v>1592.72</v>
      </c>
      <c r="BN6" s="35">
        <f t="shared" si="7"/>
        <v>1223.96</v>
      </c>
      <c r="BO6" s="35">
        <f t="shared" si="7"/>
        <v>1194.1500000000001</v>
      </c>
      <c r="BP6" s="34" t="str">
        <f>IF(BP7="","",IF(BP7="-","【-】","【"&amp;SUBSTITUTE(TEXT(BP7,"#,##0.00"),"-","△")&amp;"】"))</f>
        <v>【1,209.40】</v>
      </c>
      <c r="BQ6" s="35">
        <f>IF(BQ7="",NA(),BQ7)</f>
        <v>44.15</v>
      </c>
      <c r="BR6" s="35">
        <f t="shared" ref="BR6:BZ6" si="8">IF(BR7="",NA(),BR7)</f>
        <v>52.51</v>
      </c>
      <c r="BS6" s="35">
        <f t="shared" si="8"/>
        <v>34.01</v>
      </c>
      <c r="BT6" s="35">
        <f t="shared" si="8"/>
        <v>24.18</v>
      </c>
      <c r="BU6" s="35">
        <f t="shared" si="8"/>
        <v>28.28</v>
      </c>
      <c r="BV6" s="35">
        <f t="shared" si="8"/>
        <v>50.54</v>
      </c>
      <c r="BW6" s="35">
        <f t="shared" si="8"/>
        <v>49.22</v>
      </c>
      <c r="BX6" s="35">
        <f t="shared" si="8"/>
        <v>53.7</v>
      </c>
      <c r="BY6" s="35">
        <f t="shared" si="8"/>
        <v>61.54</v>
      </c>
      <c r="BZ6" s="35">
        <f t="shared" si="8"/>
        <v>72.260000000000005</v>
      </c>
      <c r="CA6" s="34" t="str">
        <f>IF(CA7="","",IF(CA7="-","【-】","【"&amp;SUBSTITUTE(TEXT(CA7,"#,##0.00"),"-","△")&amp;"】"))</f>
        <v>【74.48】</v>
      </c>
      <c r="CB6" s="35">
        <f>IF(CB7="",NA(),CB7)</f>
        <v>540.66</v>
      </c>
      <c r="CC6" s="35">
        <f t="shared" ref="CC6:CK6" si="9">IF(CC7="",NA(),CC7)</f>
        <v>458.48</v>
      </c>
      <c r="CD6" s="35">
        <f t="shared" si="9"/>
        <v>712.7</v>
      </c>
      <c r="CE6" s="35">
        <f t="shared" si="9"/>
        <v>853.27</v>
      </c>
      <c r="CF6" s="35">
        <f t="shared" si="9"/>
        <v>722.15</v>
      </c>
      <c r="CG6" s="35">
        <f t="shared" si="9"/>
        <v>320.36</v>
      </c>
      <c r="CH6" s="35">
        <f t="shared" si="9"/>
        <v>332.02</v>
      </c>
      <c r="CI6" s="35">
        <f t="shared" si="9"/>
        <v>300.35000000000002</v>
      </c>
      <c r="CJ6" s="35">
        <f t="shared" si="9"/>
        <v>267.86</v>
      </c>
      <c r="CK6" s="35">
        <f t="shared" si="9"/>
        <v>230.02</v>
      </c>
      <c r="CL6" s="34" t="str">
        <f>IF(CL7="","",IF(CL7="-","【-】","【"&amp;SUBSTITUTE(TEXT(CL7,"#,##0.00"),"-","△")&amp;"】"))</f>
        <v>【219.46】</v>
      </c>
      <c r="CM6" s="35">
        <f>IF(CM7="",NA(),CM7)</f>
        <v>33.409999999999997</v>
      </c>
      <c r="CN6" s="35">
        <f t="shared" ref="CN6:CV6" si="10">IF(CN7="",NA(),CN7)</f>
        <v>32.200000000000003</v>
      </c>
      <c r="CO6" s="35">
        <f t="shared" si="10"/>
        <v>35.61</v>
      </c>
      <c r="CP6" s="35">
        <f t="shared" si="10"/>
        <v>36.1</v>
      </c>
      <c r="CQ6" s="35">
        <f t="shared" si="10"/>
        <v>37.07</v>
      </c>
      <c r="CR6" s="35">
        <f t="shared" si="10"/>
        <v>34.74</v>
      </c>
      <c r="CS6" s="35">
        <f t="shared" si="10"/>
        <v>36.65</v>
      </c>
      <c r="CT6" s="35">
        <f t="shared" si="10"/>
        <v>37.72</v>
      </c>
      <c r="CU6" s="35">
        <f t="shared" si="10"/>
        <v>37.08</v>
      </c>
      <c r="CV6" s="35">
        <f t="shared" si="10"/>
        <v>42.56</v>
      </c>
      <c r="CW6" s="34" t="str">
        <f>IF(CW7="","",IF(CW7="-","【-】","【"&amp;SUBSTITUTE(TEXT(CW7,"#,##0.00"),"-","△")&amp;"】"))</f>
        <v>【42.82】</v>
      </c>
      <c r="CX6" s="35">
        <f>IF(CX7="",NA(),CX7)</f>
        <v>52</v>
      </c>
      <c r="CY6" s="35">
        <f t="shared" ref="CY6:DG6" si="11">IF(CY7="",NA(),CY7)</f>
        <v>52.71</v>
      </c>
      <c r="CZ6" s="35">
        <f t="shared" si="11"/>
        <v>53.05</v>
      </c>
      <c r="DA6" s="35">
        <f t="shared" si="11"/>
        <v>55.76</v>
      </c>
      <c r="DB6" s="35">
        <f t="shared" si="11"/>
        <v>58.25</v>
      </c>
      <c r="DC6" s="35">
        <f t="shared" si="11"/>
        <v>70.14</v>
      </c>
      <c r="DD6" s="35">
        <f t="shared" si="11"/>
        <v>68.83</v>
      </c>
      <c r="DE6" s="35">
        <f t="shared" si="11"/>
        <v>68.459999999999994</v>
      </c>
      <c r="DF6" s="35">
        <f t="shared" si="11"/>
        <v>67.22</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0.13</v>
      </c>
      <c r="EN6" s="35">
        <f t="shared" si="14"/>
        <v>0.13</v>
      </c>
      <c r="EO6" s="34" t="str">
        <f>IF(EO7="","",IF(EO7="-","【-】","【"&amp;SUBSTITUTE(TEXT(EO7,"#,##0.00"),"-","△")&amp;"】"))</f>
        <v>【0.12】</v>
      </c>
    </row>
    <row r="7" spans="1:145" s="36" customFormat="1" x14ac:dyDescent="0.15">
      <c r="A7" s="28"/>
      <c r="B7" s="37">
        <v>2018</v>
      </c>
      <c r="C7" s="37">
        <v>23230</v>
      </c>
      <c r="D7" s="37">
        <v>47</v>
      </c>
      <c r="E7" s="37">
        <v>17</v>
      </c>
      <c r="F7" s="37">
        <v>4</v>
      </c>
      <c r="G7" s="37">
        <v>0</v>
      </c>
      <c r="H7" s="37" t="s">
        <v>98</v>
      </c>
      <c r="I7" s="37" t="s">
        <v>99</v>
      </c>
      <c r="J7" s="37" t="s">
        <v>100</v>
      </c>
      <c r="K7" s="37" t="s">
        <v>101</v>
      </c>
      <c r="L7" s="37" t="s">
        <v>102</v>
      </c>
      <c r="M7" s="37" t="s">
        <v>103</v>
      </c>
      <c r="N7" s="38" t="s">
        <v>104</v>
      </c>
      <c r="O7" s="38" t="s">
        <v>105</v>
      </c>
      <c r="P7" s="38">
        <v>12.23</v>
      </c>
      <c r="Q7" s="38">
        <v>85.88</v>
      </c>
      <c r="R7" s="38">
        <v>3834</v>
      </c>
      <c r="S7" s="38">
        <v>8228</v>
      </c>
      <c r="T7" s="38">
        <v>488.9</v>
      </c>
      <c r="U7" s="38">
        <v>16.829999999999998</v>
      </c>
      <c r="V7" s="38">
        <v>994</v>
      </c>
      <c r="W7" s="38">
        <v>0.56999999999999995</v>
      </c>
      <c r="X7" s="38">
        <v>1743.86</v>
      </c>
      <c r="Y7" s="38">
        <v>83.99</v>
      </c>
      <c r="Z7" s="38">
        <v>86.94</v>
      </c>
      <c r="AA7" s="38">
        <v>79.41</v>
      </c>
      <c r="AB7" s="38">
        <v>85.05</v>
      </c>
      <c r="AC7" s="38">
        <v>102.07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35.08</v>
      </c>
      <c r="BH7" s="38">
        <v>0</v>
      </c>
      <c r="BI7" s="38">
        <v>0</v>
      </c>
      <c r="BJ7" s="38">
        <v>0</v>
      </c>
      <c r="BK7" s="38">
        <v>1671.86</v>
      </c>
      <c r="BL7" s="38">
        <v>1673.47</v>
      </c>
      <c r="BM7" s="38">
        <v>1592.72</v>
      </c>
      <c r="BN7" s="38">
        <v>1223.96</v>
      </c>
      <c r="BO7" s="38">
        <v>1194.1500000000001</v>
      </c>
      <c r="BP7" s="38">
        <v>1209.4000000000001</v>
      </c>
      <c r="BQ7" s="38">
        <v>44.15</v>
      </c>
      <c r="BR7" s="38">
        <v>52.51</v>
      </c>
      <c r="BS7" s="38">
        <v>34.01</v>
      </c>
      <c r="BT7" s="38">
        <v>24.18</v>
      </c>
      <c r="BU7" s="38">
        <v>28.28</v>
      </c>
      <c r="BV7" s="38">
        <v>50.54</v>
      </c>
      <c r="BW7" s="38">
        <v>49.22</v>
      </c>
      <c r="BX7" s="38">
        <v>53.7</v>
      </c>
      <c r="BY7" s="38">
        <v>61.54</v>
      </c>
      <c r="BZ7" s="38">
        <v>72.260000000000005</v>
      </c>
      <c r="CA7" s="38">
        <v>74.48</v>
      </c>
      <c r="CB7" s="38">
        <v>540.66</v>
      </c>
      <c r="CC7" s="38">
        <v>458.48</v>
      </c>
      <c r="CD7" s="38">
        <v>712.7</v>
      </c>
      <c r="CE7" s="38">
        <v>853.27</v>
      </c>
      <c r="CF7" s="38">
        <v>722.15</v>
      </c>
      <c r="CG7" s="38">
        <v>320.36</v>
      </c>
      <c r="CH7" s="38">
        <v>332.02</v>
      </c>
      <c r="CI7" s="38">
        <v>300.35000000000002</v>
      </c>
      <c r="CJ7" s="38">
        <v>267.86</v>
      </c>
      <c r="CK7" s="38">
        <v>230.02</v>
      </c>
      <c r="CL7" s="38">
        <v>219.46</v>
      </c>
      <c r="CM7" s="38">
        <v>33.409999999999997</v>
      </c>
      <c r="CN7" s="38">
        <v>32.200000000000003</v>
      </c>
      <c r="CO7" s="38">
        <v>35.61</v>
      </c>
      <c r="CP7" s="38">
        <v>36.1</v>
      </c>
      <c r="CQ7" s="38">
        <v>37.07</v>
      </c>
      <c r="CR7" s="38">
        <v>34.74</v>
      </c>
      <c r="CS7" s="38">
        <v>36.65</v>
      </c>
      <c r="CT7" s="38">
        <v>37.72</v>
      </c>
      <c r="CU7" s="38">
        <v>37.08</v>
      </c>
      <c r="CV7" s="38">
        <v>42.56</v>
      </c>
      <c r="CW7" s="38">
        <v>42.82</v>
      </c>
      <c r="CX7" s="38">
        <v>52</v>
      </c>
      <c r="CY7" s="38">
        <v>52.71</v>
      </c>
      <c r="CZ7" s="38">
        <v>53.05</v>
      </c>
      <c r="DA7" s="38">
        <v>55.76</v>
      </c>
      <c r="DB7" s="38">
        <v>58.25</v>
      </c>
      <c r="DC7" s="38">
        <v>70.14</v>
      </c>
      <c r="DD7" s="38">
        <v>68.83</v>
      </c>
      <c r="DE7" s="38">
        <v>68.459999999999994</v>
      </c>
      <c r="DF7" s="38">
        <v>67.22</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0.13</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堀内 昭一</cp:lastModifiedBy>
  <cp:lastPrinted>2020-01-21T01:32:54Z</cp:lastPrinted>
  <dcterms:created xsi:type="dcterms:W3CDTF">2019-12-05T05:10:00Z</dcterms:created>
  <dcterms:modified xsi:type="dcterms:W3CDTF">2020-01-21T02:16:48Z</dcterms:modified>
  <cp:category/>
</cp:coreProperties>
</file>